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oetta-my.sharepoint.com/personal/nathalie_redmo_cloetta_com/Documents/Desktop/"/>
    </mc:Choice>
  </mc:AlternateContent>
  <xr:revisionPtr revIDLastSave="0" documentId="8_{FC048AE9-163D-4D22-8795-315688CC2279}" xr6:coauthVersionLast="45" xr6:coauthVersionMax="45" xr10:uidLastSave="{00000000-0000-0000-0000-000000000000}"/>
  <bookViews>
    <workbookView xWindow="-120" yWindow="-120" windowWidth="20730" windowHeight="11160" xr2:uid="{FC225D94-7E73-45E5-91F0-02D959C7E2CA}"/>
  </bookViews>
  <sheets>
    <sheet name="Deta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8" i="1" l="1"/>
  <c r="N88" i="1"/>
  <c r="P88" i="1" s="1"/>
  <c r="M88" i="1"/>
  <c r="L88" i="1"/>
  <c r="K88" i="1"/>
  <c r="I88" i="1"/>
  <c r="H88" i="1"/>
  <c r="O86" i="1"/>
  <c r="N86" i="1"/>
  <c r="P86" i="1" s="1"/>
  <c r="M86" i="1"/>
  <c r="L86" i="1"/>
  <c r="K86" i="1"/>
  <c r="J86" i="1"/>
  <c r="I86" i="1"/>
  <c r="H86" i="1"/>
  <c r="O84" i="1"/>
  <c r="P84" i="1" s="1"/>
  <c r="N84" i="1"/>
  <c r="M84" i="1"/>
  <c r="L84" i="1"/>
  <c r="K84" i="1"/>
  <c r="I84" i="1"/>
  <c r="H84" i="1"/>
  <c r="P82" i="1"/>
  <c r="O82" i="1"/>
  <c r="N82" i="1"/>
  <c r="M82" i="1"/>
  <c r="L82" i="1"/>
  <c r="K82" i="1"/>
  <c r="I82" i="1"/>
  <c r="H82" i="1"/>
  <c r="O80" i="1"/>
  <c r="N80" i="1"/>
  <c r="P80" i="1" s="1"/>
  <c r="M80" i="1"/>
  <c r="L80" i="1"/>
  <c r="K80" i="1"/>
  <c r="I80" i="1"/>
  <c r="H80" i="1"/>
  <c r="O78" i="1"/>
  <c r="N78" i="1"/>
  <c r="P78" i="1" s="1"/>
  <c r="M78" i="1"/>
  <c r="L78" i="1"/>
  <c r="K78" i="1"/>
  <c r="J78" i="1"/>
  <c r="I78" i="1"/>
  <c r="H78" i="1"/>
  <c r="O76" i="1"/>
  <c r="P76" i="1" s="1"/>
  <c r="N76" i="1"/>
  <c r="M76" i="1"/>
  <c r="L76" i="1"/>
  <c r="K76" i="1"/>
  <c r="I76" i="1"/>
  <c r="H76" i="1"/>
  <c r="P74" i="1"/>
  <c r="O74" i="1"/>
  <c r="N74" i="1"/>
  <c r="M74" i="1"/>
  <c r="L74" i="1"/>
  <c r="K74" i="1"/>
  <c r="I74" i="1"/>
  <c r="H74" i="1"/>
  <c r="O72" i="1"/>
  <c r="N72" i="1"/>
  <c r="P72" i="1" s="1"/>
  <c r="M72" i="1"/>
  <c r="L72" i="1"/>
  <c r="K72" i="1"/>
  <c r="I72" i="1"/>
  <c r="H72" i="1"/>
  <c r="O70" i="1"/>
  <c r="N70" i="1"/>
  <c r="P70" i="1" s="1"/>
  <c r="M70" i="1"/>
  <c r="L70" i="1"/>
  <c r="K70" i="1"/>
  <c r="J70" i="1"/>
  <c r="I70" i="1"/>
  <c r="H70" i="1"/>
  <c r="O68" i="1"/>
  <c r="P68" i="1" s="1"/>
  <c r="N68" i="1"/>
  <c r="M68" i="1"/>
  <c r="L68" i="1"/>
  <c r="K68" i="1"/>
  <c r="I68" i="1"/>
  <c r="H68" i="1"/>
  <c r="P66" i="1"/>
  <c r="O66" i="1"/>
  <c r="N66" i="1"/>
  <c r="M66" i="1"/>
  <c r="L66" i="1"/>
  <c r="K66" i="1"/>
  <c r="I66" i="1"/>
  <c r="H66" i="1"/>
  <c r="O64" i="1"/>
  <c r="N64" i="1"/>
  <c r="P64" i="1" s="1"/>
  <c r="M64" i="1"/>
  <c r="L64" i="1"/>
  <c r="K64" i="1"/>
  <c r="I64" i="1"/>
  <c r="H64" i="1"/>
  <c r="O62" i="1"/>
  <c r="N62" i="1"/>
  <c r="P62" i="1" s="1"/>
  <c r="M62" i="1"/>
  <c r="L62" i="1"/>
  <c r="K62" i="1"/>
  <c r="J62" i="1"/>
  <c r="I62" i="1"/>
  <c r="H62" i="1"/>
  <c r="O60" i="1"/>
  <c r="P60" i="1" s="1"/>
  <c r="N60" i="1"/>
  <c r="M60" i="1"/>
  <c r="L60" i="1"/>
  <c r="K60" i="1"/>
  <c r="I60" i="1"/>
  <c r="H60" i="1"/>
  <c r="P58" i="1"/>
  <c r="O58" i="1"/>
  <c r="N58" i="1"/>
  <c r="M58" i="1"/>
  <c r="L58" i="1"/>
  <c r="K58" i="1"/>
  <c r="I58" i="1"/>
  <c r="H58" i="1"/>
  <c r="O56" i="1"/>
  <c r="N56" i="1"/>
  <c r="P56" i="1" s="1"/>
  <c r="M56" i="1"/>
  <c r="L56" i="1"/>
  <c r="K56" i="1"/>
  <c r="I56" i="1"/>
  <c r="H56" i="1"/>
  <c r="O54" i="1"/>
  <c r="N54" i="1"/>
  <c r="P54" i="1" s="1"/>
  <c r="M54" i="1"/>
  <c r="L54" i="1"/>
  <c r="K54" i="1"/>
  <c r="J54" i="1"/>
  <c r="I54" i="1"/>
  <c r="H54" i="1"/>
  <c r="O52" i="1"/>
  <c r="P52" i="1" s="1"/>
  <c r="N52" i="1"/>
  <c r="M52" i="1"/>
  <c r="L52" i="1"/>
  <c r="K52" i="1"/>
  <c r="I52" i="1"/>
  <c r="H52" i="1"/>
  <c r="P50" i="1"/>
  <c r="O50" i="1"/>
  <c r="N50" i="1"/>
  <c r="M50" i="1"/>
  <c r="L50" i="1"/>
  <c r="K50" i="1"/>
  <c r="I50" i="1"/>
  <c r="H50" i="1"/>
  <c r="O48" i="1"/>
  <c r="N48" i="1"/>
  <c r="P48" i="1" s="1"/>
  <c r="M48" i="1"/>
  <c r="L48" i="1"/>
  <c r="K48" i="1"/>
  <c r="I48" i="1"/>
  <c r="H48" i="1"/>
  <c r="O46" i="1"/>
  <c r="N46" i="1"/>
  <c r="P46" i="1" s="1"/>
  <c r="M46" i="1"/>
  <c r="L46" i="1"/>
  <c r="K46" i="1"/>
  <c r="J46" i="1"/>
  <c r="I46" i="1"/>
  <c r="H46" i="1"/>
  <c r="O44" i="1"/>
  <c r="P44" i="1" s="1"/>
  <c r="N44" i="1"/>
  <c r="M44" i="1"/>
  <c r="L44" i="1"/>
  <c r="K44" i="1"/>
  <c r="I44" i="1"/>
  <c r="H44" i="1"/>
  <c r="P42" i="1"/>
  <c r="O42" i="1"/>
  <c r="N42" i="1"/>
  <c r="M42" i="1"/>
  <c r="L42" i="1"/>
  <c r="K42" i="1"/>
  <c r="I42" i="1"/>
  <c r="H42" i="1"/>
  <c r="O40" i="1"/>
  <c r="N40" i="1"/>
  <c r="P40" i="1" s="1"/>
  <c r="M40" i="1"/>
  <c r="L40" i="1"/>
  <c r="K40" i="1"/>
  <c r="I40" i="1"/>
  <c r="H40" i="1"/>
  <c r="O38" i="1"/>
  <c r="N38" i="1"/>
  <c r="P38" i="1" s="1"/>
  <c r="M38" i="1"/>
  <c r="L38" i="1"/>
  <c r="K38" i="1"/>
  <c r="J38" i="1"/>
  <c r="I38" i="1"/>
  <c r="H38" i="1"/>
  <c r="O36" i="1"/>
  <c r="P36" i="1" s="1"/>
  <c r="N36" i="1"/>
  <c r="M36" i="1"/>
  <c r="L36" i="1"/>
  <c r="K36" i="1"/>
  <c r="I36" i="1"/>
  <c r="H36" i="1"/>
  <c r="P34" i="1"/>
  <c r="O34" i="1"/>
  <c r="N34" i="1"/>
  <c r="M34" i="1"/>
  <c r="L34" i="1"/>
  <c r="K34" i="1"/>
  <c r="I34" i="1"/>
  <c r="H34" i="1"/>
  <c r="O32" i="1"/>
  <c r="N32" i="1"/>
  <c r="P32" i="1" s="1"/>
  <c r="M32" i="1"/>
  <c r="L32" i="1"/>
  <c r="K32" i="1"/>
  <c r="I32" i="1"/>
  <c r="H32" i="1"/>
  <c r="O30" i="1"/>
  <c r="N30" i="1"/>
  <c r="P30" i="1" s="1"/>
  <c r="M30" i="1"/>
  <c r="L30" i="1"/>
  <c r="K30" i="1"/>
  <c r="J30" i="1"/>
  <c r="I30" i="1"/>
  <c r="H30" i="1"/>
  <c r="O28" i="1"/>
  <c r="P28" i="1" s="1"/>
  <c r="N28" i="1"/>
  <c r="M28" i="1"/>
  <c r="L28" i="1"/>
  <c r="K28" i="1"/>
  <c r="I28" i="1"/>
  <c r="H28" i="1"/>
  <c r="P26" i="1"/>
  <c r="O26" i="1"/>
  <c r="N26" i="1"/>
  <c r="M26" i="1"/>
  <c r="L26" i="1"/>
  <c r="K26" i="1"/>
  <c r="J26" i="1"/>
  <c r="I26" i="1"/>
  <c r="H26" i="1"/>
  <c r="O24" i="1"/>
  <c r="N24" i="1"/>
  <c r="P24" i="1" s="1"/>
  <c r="M24" i="1"/>
  <c r="L24" i="1"/>
  <c r="K24" i="1"/>
  <c r="J24" i="1"/>
  <c r="I24" i="1"/>
  <c r="H24" i="1"/>
  <c r="O22" i="1"/>
  <c r="N22" i="1"/>
  <c r="P22" i="1" s="1"/>
  <c r="M22" i="1"/>
  <c r="L22" i="1"/>
  <c r="K22" i="1"/>
  <c r="J22" i="1"/>
  <c r="I22" i="1"/>
  <c r="H22" i="1"/>
  <c r="O20" i="1"/>
  <c r="P20" i="1" s="1"/>
  <c r="N20" i="1"/>
  <c r="M20" i="1"/>
  <c r="L20" i="1"/>
  <c r="K20" i="1"/>
  <c r="I20" i="1"/>
  <c r="H20" i="1"/>
  <c r="P18" i="1"/>
  <c r="O18" i="1"/>
  <c r="N18" i="1"/>
  <c r="M18" i="1"/>
  <c r="L18" i="1"/>
  <c r="K18" i="1"/>
  <c r="I18" i="1"/>
  <c r="H18" i="1"/>
  <c r="O16" i="1"/>
  <c r="N16" i="1"/>
  <c r="P16" i="1" s="1"/>
  <c r="M16" i="1"/>
  <c r="L16" i="1"/>
  <c r="K16" i="1"/>
  <c r="I16" i="1"/>
  <c r="H16" i="1"/>
  <c r="O14" i="1"/>
  <c r="N14" i="1"/>
  <c r="P14" i="1" s="1"/>
  <c r="M14" i="1"/>
  <c r="L14" i="1"/>
  <c r="K14" i="1"/>
  <c r="J14" i="1"/>
  <c r="I14" i="1"/>
  <c r="H14" i="1"/>
  <c r="O12" i="1"/>
  <c r="P12" i="1" s="1"/>
  <c r="N12" i="1"/>
  <c r="M12" i="1"/>
  <c r="L12" i="1"/>
  <c r="K12" i="1"/>
  <c r="I12" i="1"/>
  <c r="H12" i="1"/>
  <c r="G6" i="1"/>
  <c r="F5" i="1"/>
  <c r="E5" i="1"/>
  <c r="J84" i="1" s="1"/>
  <c r="G4" i="1"/>
  <c r="J16" i="1" l="1"/>
  <c r="J32" i="1"/>
  <c r="J56" i="1"/>
  <c r="J72" i="1"/>
  <c r="J80" i="1"/>
  <c r="J88" i="1"/>
  <c r="J18" i="1"/>
  <c r="J34" i="1"/>
  <c r="J42" i="1"/>
  <c r="J50" i="1"/>
  <c r="J58" i="1"/>
  <c r="J66" i="1"/>
  <c r="J74" i="1"/>
  <c r="J82" i="1"/>
  <c r="J40" i="1"/>
  <c r="J48" i="1"/>
  <c r="J64" i="1"/>
  <c r="G5" i="1"/>
  <c r="J12" i="1"/>
  <c r="J20" i="1"/>
  <c r="J28" i="1"/>
  <c r="J36" i="1"/>
  <c r="J44" i="1"/>
  <c r="J52" i="1"/>
  <c r="J60" i="1"/>
  <c r="J68" i="1"/>
  <c r="J76" i="1"/>
</calcChain>
</file>

<file path=xl/sharedStrings.xml><?xml version="1.0" encoding="utf-8"?>
<sst xmlns="http://schemas.openxmlformats.org/spreadsheetml/2006/main" count="68" uniqueCount="57">
  <si>
    <t>Cloetta</t>
  </si>
  <si>
    <t>2021-04-06 11:10</t>
  </si>
  <si>
    <t>Postal votes - final outcome (26§ 2020:198)</t>
  </si>
  <si>
    <t>A - 10 votes</t>
  </si>
  <si>
    <t>B - 1 vote</t>
  </si>
  <si>
    <t>Total</t>
  </si>
  <si>
    <t>Present shares</t>
  </si>
  <si>
    <t>Present votes</t>
  </si>
  <si>
    <t>Issued share capital</t>
  </si>
  <si>
    <t>Votes</t>
  </si>
  <si>
    <t>Shares</t>
  </si>
  <si>
    <t>% of given votes</t>
  </si>
  <si>
    <t>% present shares</t>
  </si>
  <si>
    <t>% of issued share capital</t>
  </si>
  <si>
    <t>For</t>
  </si>
  <si>
    <t>Against</t>
  </si>
  <si>
    <t>Not voted</t>
  </si>
  <si>
    <t>No vot./rep.</t>
  </si>
  <si>
    <t>1 - Val av Mikael Norman som ordförande vid stämman</t>
  </si>
  <si>
    <t>2 - Upprättande och godkännande av röstlängd</t>
  </si>
  <si>
    <t>3 - Godkännande av dagordning</t>
  </si>
  <si>
    <t>4.a - Val av Carl Gustafsson (Didner &amp; Gerge Fonder) att justera stämmans protokoll</t>
  </si>
  <si>
    <t>4.b - Val av Olof Svenfelt att justera stämmans protokoll</t>
  </si>
  <si>
    <t>5 - Prövning av om årsstämman blivit behörigen sammankallad</t>
  </si>
  <si>
    <t>7 - Fastställande av resultaträkning och balansräkning samt koncernresultaträkning och koncernbalansräk</t>
  </si>
  <si>
    <t>8 - Dispositioner beträffande bolagets resultat enligt den fastställda balansräkningen samt vid utdelni</t>
  </si>
  <si>
    <t>9 - Framläggande av rapport om ersättningar för godkännande</t>
  </si>
  <si>
    <t>10a - Beslut i fråga om ansvarsfrihet för Mikael Aru (styrelseledamot)</t>
  </si>
  <si>
    <t>10b - Beslut i fråga om ansvarsfrihet för Patrick Bergander (styrelseledamot)</t>
  </si>
  <si>
    <t>10c - Beslut i fråga om ansvarsfrihet för Lottie Knutson (styrelseledamot)</t>
  </si>
  <si>
    <t>10d - Beslut i fråga om ansvarsfrihet för Mikael Norman (styrelseledamot)</t>
  </si>
  <si>
    <t>10e - Beslut i fråga om ansvarsfrihet för Alan McLean Raleigh (styrelseledamot)</t>
  </si>
  <si>
    <t>10f - Beslut i fråga om ansvarsfrihet för Camilla Svenfelt (styrelseledamot)</t>
  </si>
  <si>
    <t>10g - Beslut i fråga om ansvarsfrihet för Mikael Svenfelt (styrelseledamot)</t>
  </si>
  <si>
    <t>10h - Beslut i fråga om ansvarsfrihet för Lilian Fossum Biner (f.d. styrelseordförande)</t>
  </si>
  <si>
    <t>10i - Beslut i fråga om ansvarsfrihet för Henri de Sauvage Nolting (verkställande direktör)</t>
  </si>
  <si>
    <t xml:space="preserve">10j - Lena Grönedal (arbetstagarledamot) </t>
  </si>
  <si>
    <t>10k - Mikael Ström (arbetstagarledamot)</t>
  </si>
  <si>
    <t>10l - Christina Lönnborn (arbetstagarsuppleant)</t>
  </si>
  <si>
    <t>10m - Shahram Nikpour Badr (arbetstagarsuppleant)</t>
  </si>
  <si>
    <t>11 - Bestämmande av antalet styrelseledamöter</t>
  </si>
  <si>
    <t>12 - Fastställande av arvode åt styrelseledamöterna och revisor</t>
  </si>
  <si>
    <t>13a - Val av styrelse - Mikael Norman</t>
  </si>
  <si>
    <t>13b - Val av styrelse - Mikael Aru</t>
  </si>
  <si>
    <t>13c - Val av styrelse - Patrick Bergander</t>
  </si>
  <si>
    <t>13d - Val av styrelse - Lottie Knutson</t>
  </si>
  <si>
    <t>13e - Val av styrelse - Alan McLean Raleigh</t>
  </si>
  <si>
    <t>13f - Val av styrelse - Camilla Svenfelt</t>
  </si>
  <si>
    <t>13g - Val av styrelse - Mikael Svenfelt</t>
  </si>
  <si>
    <t>14 - Val av styrelseordförande - Mikael Norman</t>
  </si>
  <si>
    <t>15 - Val av revisor</t>
  </si>
  <si>
    <t>16 - Förslag till regler för valberedningen</t>
  </si>
  <si>
    <t>17 - Förslag till beslut om riktlinjer för ersättning till ledande befattningshavare</t>
  </si>
  <si>
    <t>18a - Förslag till beslut om långsiktigt aktiebaserat incitamentsprogram (LTI 2021)</t>
  </si>
  <si>
    <t>18b - Förslag till beslut om överlåtelse av B-aktier i Cloetta AB (publ) under LTI 2021</t>
  </si>
  <si>
    <t>19 - Förslag till beslut om bemyndigande för styrelsen att besluta om återköp och överlåtelse av egna B-</t>
  </si>
  <si>
    <t>20 - Förslag till beslut om ändring av bolagsordningen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</si>
</sst>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"/>
    <numFmt numFmtId="165" formatCode="#\ ###\ ###\ ##0.0"/>
    <numFmt numFmtId="166" formatCode="##0.000%"/>
  </numFmts>
  <fonts count="5" x14ac:knownFonts="1"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165" fontId="4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165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4A79-C497-4F30-A4A9-358310614516}">
  <sheetPr>
    <pageSetUpPr fitToPage="1"/>
  </sheetPr>
  <dimension ref="A1:P88"/>
  <sheetViews>
    <sheetView tabSelected="1" workbookViewId="0">
      <selection activeCell="A3" sqref="A3"/>
    </sheetView>
  </sheetViews>
  <sheetFormatPr defaultRowHeight="12.75" x14ac:dyDescent="0.2"/>
  <cols>
    <col min="1" max="1" width="10.7109375" customWidth="1"/>
    <col min="2" max="7" width="15.7109375" customWidth="1"/>
    <col min="8" max="16" width="11.7109375" customWidth="1"/>
  </cols>
  <sheetData>
    <row r="1" spans="1:16" ht="21" x14ac:dyDescent="0.35">
      <c r="A1" s="1" t="s">
        <v>0</v>
      </c>
      <c r="O1" s="2" t="s">
        <v>1</v>
      </c>
    </row>
    <row r="3" spans="1:16" ht="18.75" x14ac:dyDescent="0.3">
      <c r="A3" s="3" t="s">
        <v>2</v>
      </c>
      <c r="E3" s="4" t="s">
        <v>3</v>
      </c>
      <c r="F3" s="4" t="s">
        <v>4</v>
      </c>
      <c r="G3" s="4" t="s">
        <v>5</v>
      </c>
    </row>
    <row r="4" spans="1:16" ht="15" x14ac:dyDescent="0.25">
      <c r="D4" s="5" t="s">
        <v>6</v>
      </c>
      <c r="E4" s="6">
        <v>5729738</v>
      </c>
      <c r="F4" s="6">
        <v>147807048</v>
      </c>
      <c r="G4" s="6">
        <f>E4+F4</f>
        <v>153536786</v>
      </c>
    </row>
    <row r="5" spans="1:16" ht="15" x14ac:dyDescent="0.25">
      <c r="D5" s="5" t="s">
        <v>7</v>
      </c>
      <c r="E5" s="7">
        <f>(E4*10)</f>
        <v>57297380</v>
      </c>
      <c r="F5" s="7">
        <f>(F4*1)</f>
        <v>147807048</v>
      </c>
      <c r="G5" s="7">
        <f>E5+F5</f>
        <v>205104428</v>
      </c>
    </row>
    <row r="6" spans="1:16" ht="15" x14ac:dyDescent="0.25">
      <c r="D6" s="5" t="s">
        <v>8</v>
      </c>
      <c r="E6" s="6">
        <v>5735249</v>
      </c>
      <c r="F6" s="6">
        <v>282884050</v>
      </c>
      <c r="G6" s="6">
        <f>E6+F6</f>
        <v>288619299</v>
      </c>
    </row>
    <row r="7" spans="1:16" ht="15" x14ac:dyDescent="0.25">
      <c r="D7" s="5"/>
    </row>
    <row r="9" spans="1:16" ht="15" x14ac:dyDescent="0.25">
      <c r="A9" s="4"/>
      <c r="B9" s="4"/>
      <c r="C9" s="4" t="s">
        <v>9</v>
      </c>
      <c r="D9" s="8"/>
      <c r="E9" s="9"/>
      <c r="F9" s="4" t="s">
        <v>10</v>
      </c>
      <c r="G9" s="8"/>
      <c r="H9" s="9"/>
      <c r="I9" s="4" t="s">
        <v>11</v>
      </c>
      <c r="J9" s="8"/>
      <c r="K9" s="9"/>
      <c r="L9" s="4" t="s">
        <v>12</v>
      </c>
      <c r="M9" s="8"/>
      <c r="N9" s="9"/>
      <c r="O9" s="4" t="s">
        <v>13</v>
      </c>
      <c r="P9" s="8"/>
    </row>
    <row r="10" spans="1:16" ht="15" x14ac:dyDescent="0.25">
      <c r="A10" s="10"/>
      <c r="B10" s="10" t="s">
        <v>14</v>
      </c>
      <c r="C10" s="10" t="s">
        <v>15</v>
      </c>
      <c r="D10" s="11" t="s">
        <v>16</v>
      </c>
      <c r="E10" s="12" t="s">
        <v>14</v>
      </c>
      <c r="F10" s="10" t="s">
        <v>15</v>
      </c>
      <c r="G10" s="11" t="s">
        <v>16</v>
      </c>
      <c r="H10" s="12" t="s">
        <v>14</v>
      </c>
      <c r="I10" s="10" t="s">
        <v>15</v>
      </c>
      <c r="J10" s="11" t="s">
        <v>16</v>
      </c>
      <c r="K10" s="12" t="s">
        <v>14</v>
      </c>
      <c r="L10" s="10" t="s">
        <v>15</v>
      </c>
      <c r="M10" s="11" t="s">
        <v>16</v>
      </c>
      <c r="N10" s="12" t="s">
        <v>14</v>
      </c>
      <c r="O10" s="10" t="s">
        <v>15</v>
      </c>
      <c r="P10" s="11" t="s">
        <v>17</v>
      </c>
    </row>
    <row r="11" spans="1:16" ht="20.100000000000001" customHeight="1" x14ac:dyDescent="0.25">
      <c r="A11" s="13" t="s">
        <v>18</v>
      </c>
      <c r="B11" s="13"/>
      <c r="C11" s="14"/>
      <c r="D11" s="15"/>
      <c r="E11" s="16"/>
      <c r="F11" s="14"/>
      <c r="G11" s="15"/>
      <c r="H11" s="16"/>
      <c r="I11" s="14"/>
      <c r="J11" s="15"/>
      <c r="K11" s="16"/>
      <c r="L11" s="14"/>
      <c r="M11" s="15"/>
      <c r="N11" s="16"/>
      <c r="O11" s="14"/>
      <c r="P11" s="15"/>
    </row>
    <row r="12" spans="1:16" ht="20.100000000000001" customHeight="1" x14ac:dyDescent="0.25">
      <c r="A12" s="17"/>
      <c r="B12" s="18">
        <v>205009206</v>
      </c>
      <c r="C12" s="18">
        <v>0</v>
      </c>
      <c r="D12" s="19">
        <v>95222</v>
      </c>
      <c r="E12" s="20">
        <v>153441564</v>
      </c>
      <c r="F12" s="21">
        <v>0</v>
      </c>
      <c r="G12" s="22">
        <v>95222</v>
      </c>
      <c r="H12" s="23">
        <f>IF(B12=0,0,B12/SUM(B12:C12))</f>
        <v>1</v>
      </c>
      <c r="I12" s="24">
        <f>IF(C12=0,0,C12/SUM(B12:C12))</f>
        <v>0</v>
      </c>
      <c r="J12" s="25">
        <f>IF(D12=0,0,D12/SUM(E5:F5))</f>
        <v>4.6426106412485646E-4</v>
      </c>
      <c r="K12" s="23">
        <f>IF(E12=0,0,E12/SUM(E4:F4))</f>
        <v>0.99937980986523978</v>
      </c>
      <c r="L12" s="24">
        <f>IF(F12=0,0,F12/SUM(E4:F4))</f>
        <v>0</v>
      </c>
      <c r="M12" s="25">
        <f>IF(G12=0,0,G12/SUM(E4:F4))</f>
        <v>6.201901347602782E-4</v>
      </c>
      <c r="N12" s="23">
        <f>IF(E12=0,0,E12/SUM(E6:F6))</f>
        <v>0.53163999958298003</v>
      </c>
      <c r="O12" s="24">
        <f>IF(F12=0,0,F12/SUM(E6:F6))</f>
        <v>0</v>
      </c>
      <c r="P12" s="25">
        <f>1-SUM(N12:O12)</f>
        <v>0.46836000041701997</v>
      </c>
    </row>
    <row r="13" spans="1:16" ht="20.100000000000001" customHeight="1" x14ac:dyDescent="0.25">
      <c r="A13" s="26" t="s">
        <v>19</v>
      </c>
      <c r="B13" s="26"/>
      <c r="C13" s="27"/>
      <c r="D13" s="28"/>
      <c r="E13" s="29"/>
      <c r="F13" s="27"/>
      <c r="G13" s="28"/>
      <c r="H13" s="29"/>
      <c r="I13" s="27"/>
      <c r="J13" s="28"/>
      <c r="K13" s="29"/>
      <c r="L13" s="27"/>
      <c r="M13" s="28"/>
      <c r="N13" s="29"/>
      <c r="O13" s="27"/>
      <c r="P13" s="28"/>
    </row>
    <row r="14" spans="1:16" ht="20.100000000000001" customHeight="1" x14ac:dyDescent="0.25">
      <c r="A14" s="30"/>
      <c r="B14" s="31">
        <v>205005946</v>
      </c>
      <c r="C14" s="31">
        <v>0</v>
      </c>
      <c r="D14" s="32">
        <v>98482</v>
      </c>
      <c r="E14" s="33">
        <v>153438304</v>
      </c>
      <c r="F14" s="34">
        <v>0</v>
      </c>
      <c r="G14" s="35">
        <v>98482</v>
      </c>
      <c r="H14" s="36">
        <f>IF(B14=0,0,B14/SUM(B14:C14))</f>
        <v>1</v>
      </c>
      <c r="I14" s="37">
        <f>IF(C14=0,0,C14/SUM(B14:C14))</f>
        <v>0</v>
      </c>
      <c r="J14" s="38">
        <f>IF(D14=0,0,D14/SUM(E5:F5))</f>
        <v>4.8015540649371061E-4</v>
      </c>
      <c r="K14" s="36">
        <f>IF(E14=0,0,E14/SUM(E4:F4))</f>
        <v>0.9993585771686011</v>
      </c>
      <c r="L14" s="37">
        <f>IF(F14=0,0,F14/SUM(E4:F4))</f>
        <v>0</v>
      </c>
      <c r="M14" s="38">
        <f>IF(G14=0,0,G14/SUM(E4:F4))</f>
        <v>6.4142283139885449E-4</v>
      </c>
      <c r="N14" s="36">
        <f>IF(E14=0,0,E14/SUM(E6:F6))</f>
        <v>0.53162870442700372</v>
      </c>
      <c r="O14" s="37">
        <f>IF(F14=0,0,F14/SUM(E6:F6))</f>
        <v>0</v>
      </c>
      <c r="P14" s="38">
        <f>1-SUM(N14:O14)</f>
        <v>0.46837129557299628</v>
      </c>
    </row>
    <row r="15" spans="1:16" ht="20.100000000000001" customHeight="1" x14ac:dyDescent="0.25">
      <c r="A15" s="13" t="s">
        <v>20</v>
      </c>
      <c r="B15" s="13"/>
      <c r="C15" s="14"/>
      <c r="D15" s="15"/>
      <c r="E15" s="16"/>
      <c r="F15" s="14"/>
      <c r="G15" s="15"/>
      <c r="H15" s="16"/>
      <c r="I15" s="14"/>
      <c r="J15" s="15"/>
      <c r="K15" s="16"/>
      <c r="L15" s="14"/>
      <c r="M15" s="15"/>
      <c r="N15" s="16"/>
      <c r="O15" s="14"/>
      <c r="P15" s="15"/>
    </row>
    <row r="16" spans="1:16" ht="20.100000000000001" customHeight="1" x14ac:dyDescent="0.25">
      <c r="A16" s="17"/>
      <c r="B16" s="18">
        <v>205005946</v>
      </c>
      <c r="C16" s="18">
        <v>0</v>
      </c>
      <c r="D16" s="19">
        <v>98482</v>
      </c>
      <c r="E16" s="20">
        <v>153438304</v>
      </c>
      <c r="F16" s="21">
        <v>0</v>
      </c>
      <c r="G16" s="22">
        <v>98482</v>
      </c>
      <c r="H16" s="23">
        <f>IF(B16=0,0,B16/SUM(B16:C16))</f>
        <v>1</v>
      </c>
      <c r="I16" s="24">
        <f>IF(C16=0,0,C16/SUM(B16:C16))</f>
        <v>0</v>
      </c>
      <c r="J16" s="25">
        <f>IF(D16=0,0,D16/SUM(E5:F5))</f>
        <v>4.8015540649371061E-4</v>
      </c>
      <c r="K16" s="23">
        <f>IF(E16=0,0,E16/SUM(E4:F4))</f>
        <v>0.9993585771686011</v>
      </c>
      <c r="L16" s="24">
        <f>IF(F16=0,0,F16/SUM(E4:F4))</f>
        <v>0</v>
      </c>
      <c r="M16" s="25">
        <f>IF(G16=0,0,G16/SUM(E4:F4))</f>
        <v>6.4142283139885449E-4</v>
      </c>
      <c r="N16" s="23">
        <f>IF(E16=0,0,E16/SUM(E6:F6))</f>
        <v>0.53162870442700372</v>
      </c>
      <c r="O16" s="24">
        <f>IF(F16=0,0,F16/SUM(E6:F6))</f>
        <v>0</v>
      </c>
      <c r="P16" s="25">
        <f>1-SUM(N16:O16)</f>
        <v>0.46837129557299628</v>
      </c>
    </row>
    <row r="17" spans="1:16" ht="20.100000000000001" customHeight="1" x14ac:dyDescent="0.25">
      <c r="A17" s="26" t="s">
        <v>21</v>
      </c>
      <c r="B17" s="26"/>
      <c r="C17" s="27"/>
      <c r="D17" s="28"/>
      <c r="E17" s="29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</row>
    <row r="18" spans="1:16" ht="20.100000000000001" customHeight="1" x14ac:dyDescent="0.25">
      <c r="A18" s="30"/>
      <c r="B18" s="31">
        <v>205003946</v>
      </c>
      <c r="C18" s="31">
        <v>0</v>
      </c>
      <c r="D18" s="32">
        <v>100482</v>
      </c>
      <c r="E18" s="33">
        <v>153436304</v>
      </c>
      <c r="F18" s="34">
        <v>0</v>
      </c>
      <c r="G18" s="35">
        <v>100482</v>
      </c>
      <c r="H18" s="36">
        <f>IF(B18=0,0,B18/SUM(B18:C18))</f>
        <v>1</v>
      </c>
      <c r="I18" s="37">
        <f>IF(C18=0,0,C18/SUM(B18:C18))</f>
        <v>0</v>
      </c>
      <c r="J18" s="38">
        <f>IF(D18=0,0,D18/SUM(E5:F5))</f>
        <v>4.8990653678135116E-4</v>
      </c>
      <c r="K18" s="36">
        <f>IF(E18=0,0,E18/SUM(E4:F4))</f>
        <v>0.9993455509743443</v>
      </c>
      <c r="L18" s="37">
        <f>IF(F18=0,0,F18/SUM(E4:F4))</f>
        <v>0</v>
      </c>
      <c r="M18" s="38">
        <f>IF(G18=0,0,G18/SUM(E4:F4))</f>
        <v>6.5444902565564968E-4</v>
      </c>
      <c r="N18" s="36">
        <f>IF(E18=0,0,E18/SUM(E6:F6))</f>
        <v>0.53162177488345985</v>
      </c>
      <c r="O18" s="37">
        <f>IF(F18=0,0,F18/SUM(E6:F6))</f>
        <v>0</v>
      </c>
      <c r="P18" s="38">
        <f>1-SUM(N18:O18)</f>
        <v>0.46837822511654015</v>
      </c>
    </row>
    <row r="19" spans="1:16" ht="20.100000000000001" customHeight="1" x14ac:dyDescent="0.25">
      <c r="A19" s="13" t="s">
        <v>22</v>
      </c>
      <c r="B19" s="13"/>
      <c r="C19" s="14"/>
      <c r="D19" s="15"/>
      <c r="E19" s="16"/>
      <c r="F19" s="14"/>
      <c r="G19" s="15"/>
      <c r="H19" s="16"/>
      <c r="I19" s="14"/>
      <c r="J19" s="15"/>
      <c r="K19" s="16"/>
      <c r="L19" s="14"/>
      <c r="M19" s="15"/>
      <c r="N19" s="16"/>
      <c r="O19" s="14"/>
      <c r="P19" s="15"/>
    </row>
    <row r="20" spans="1:16" ht="20.100000000000001" customHeight="1" x14ac:dyDescent="0.25">
      <c r="A20" s="17"/>
      <c r="B20" s="18">
        <v>205005946</v>
      </c>
      <c r="C20" s="18">
        <v>0</v>
      </c>
      <c r="D20" s="19">
        <v>98482</v>
      </c>
      <c r="E20" s="20">
        <v>153438304</v>
      </c>
      <c r="F20" s="21">
        <v>0</v>
      </c>
      <c r="G20" s="22">
        <v>98482</v>
      </c>
      <c r="H20" s="23">
        <f>IF(B20=0,0,B20/SUM(B20:C20))</f>
        <v>1</v>
      </c>
      <c r="I20" s="24">
        <f>IF(C20=0,0,C20/SUM(B20:C20))</f>
        <v>0</v>
      </c>
      <c r="J20" s="25">
        <f>IF(D20=0,0,D20/SUM(E5:F5))</f>
        <v>4.8015540649371061E-4</v>
      </c>
      <c r="K20" s="23">
        <f>IF(E20=0,0,E20/SUM(E4:F4))</f>
        <v>0.9993585771686011</v>
      </c>
      <c r="L20" s="24">
        <f>IF(F20=0,0,F20/SUM(E4:F4))</f>
        <v>0</v>
      </c>
      <c r="M20" s="25">
        <f>IF(G20=0,0,G20/SUM(E4:F4))</f>
        <v>6.4142283139885449E-4</v>
      </c>
      <c r="N20" s="23">
        <f>IF(E20=0,0,E20/SUM(E6:F6))</f>
        <v>0.53162870442700372</v>
      </c>
      <c r="O20" s="24">
        <f>IF(F20=0,0,F20/SUM(E6:F6))</f>
        <v>0</v>
      </c>
      <c r="P20" s="25">
        <f>1-SUM(N20:O20)</f>
        <v>0.46837129557299628</v>
      </c>
    </row>
    <row r="21" spans="1:16" ht="20.100000000000001" customHeight="1" x14ac:dyDescent="0.25">
      <c r="A21" s="26" t="s">
        <v>23</v>
      </c>
      <c r="B21" s="26"/>
      <c r="C21" s="27"/>
      <c r="D21" s="28"/>
      <c r="E21" s="29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</row>
    <row r="22" spans="1:16" ht="20.100000000000001" customHeight="1" x14ac:dyDescent="0.25">
      <c r="A22" s="30"/>
      <c r="B22" s="31">
        <v>205005946</v>
      </c>
      <c r="C22" s="31">
        <v>0</v>
      </c>
      <c r="D22" s="32">
        <v>98482</v>
      </c>
      <c r="E22" s="33">
        <v>153438304</v>
      </c>
      <c r="F22" s="34">
        <v>0</v>
      </c>
      <c r="G22" s="35">
        <v>98482</v>
      </c>
      <c r="H22" s="36">
        <f>IF(B22=0,0,B22/SUM(B22:C22))</f>
        <v>1</v>
      </c>
      <c r="I22" s="37">
        <f>IF(C22=0,0,C22/SUM(B22:C22))</f>
        <v>0</v>
      </c>
      <c r="J22" s="38">
        <f>IF(D22=0,0,D22/SUM(E5:F5))</f>
        <v>4.8015540649371061E-4</v>
      </c>
      <c r="K22" s="36">
        <f>IF(E22=0,0,E22/SUM(E4:F4))</f>
        <v>0.9993585771686011</v>
      </c>
      <c r="L22" s="37">
        <f>IF(F22=0,0,F22/SUM(E4:F4))</f>
        <v>0</v>
      </c>
      <c r="M22" s="38">
        <f>IF(G22=0,0,G22/SUM(E4:F4))</f>
        <v>6.4142283139885449E-4</v>
      </c>
      <c r="N22" s="36">
        <f>IF(E22=0,0,E22/SUM(E6:F6))</f>
        <v>0.53162870442700372</v>
      </c>
      <c r="O22" s="37">
        <f>IF(F22=0,0,F22/SUM(E6:F6))</f>
        <v>0</v>
      </c>
      <c r="P22" s="38">
        <f>1-SUM(N22:O22)</f>
        <v>0.46837129557299628</v>
      </c>
    </row>
    <row r="23" spans="1:16" ht="20.100000000000001" customHeight="1" x14ac:dyDescent="0.25">
      <c r="A23" s="13" t="s">
        <v>24</v>
      </c>
      <c r="B23" s="13"/>
      <c r="C23" s="14"/>
      <c r="D23" s="15"/>
      <c r="E23" s="16"/>
      <c r="F23" s="14"/>
      <c r="G23" s="15"/>
      <c r="H23" s="16"/>
      <c r="I23" s="14"/>
      <c r="J23" s="15"/>
      <c r="K23" s="16"/>
      <c r="L23" s="14"/>
      <c r="M23" s="15"/>
      <c r="N23" s="16"/>
      <c r="O23" s="14"/>
      <c r="P23" s="15"/>
    </row>
    <row r="24" spans="1:16" ht="20.100000000000001" customHeight="1" x14ac:dyDescent="0.25">
      <c r="A24" s="17"/>
      <c r="B24" s="18">
        <v>204153634</v>
      </c>
      <c r="C24" s="18">
        <v>950794</v>
      </c>
      <c r="D24" s="19">
        <v>0</v>
      </c>
      <c r="E24" s="20">
        <v>152585992</v>
      </c>
      <c r="F24" s="21">
        <v>950794</v>
      </c>
      <c r="G24" s="22">
        <v>0</v>
      </c>
      <c r="H24" s="23">
        <f>IF(B24=0,0,B24/SUM(B24:C24))</f>
        <v>0.99536434191464651</v>
      </c>
      <c r="I24" s="24">
        <f>IF(C24=0,0,C24/SUM(B24:C24))</f>
        <v>4.6356580853534769E-3</v>
      </c>
      <c r="J24" s="25">
        <f>IF(D24=0,0,D24/SUM(E5:F5))</f>
        <v>0</v>
      </c>
      <c r="K24" s="23">
        <f>IF(E24=0,0,E24/SUM(E4:F4))</f>
        <v>0.99380738632890231</v>
      </c>
      <c r="L24" s="24">
        <f>IF(F24=0,0,F24/SUM(E4:F4))</f>
        <v>6.1926136710976874E-3</v>
      </c>
      <c r="M24" s="25">
        <f>IF(G24=0,0,G24/SUM(E4:F4))</f>
        <v>0</v>
      </c>
      <c r="N24" s="23">
        <f>IF(E24=0,0,E24/SUM(E6:F6))</f>
        <v>0.52867563786855432</v>
      </c>
      <c r="O24" s="24">
        <f>IF(F24=0,0,F24/SUM(E6:F6))</f>
        <v>3.2942842120893654E-3</v>
      </c>
      <c r="P24" s="25">
        <f>1-SUM(N24:O24)</f>
        <v>0.46803007791935636</v>
      </c>
    </row>
    <row r="25" spans="1:16" ht="20.100000000000001" customHeight="1" x14ac:dyDescent="0.25">
      <c r="A25" s="26" t="s">
        <v>25</v>
      </c>
      <c r="B25" s="26"/>
      <c r="C25" s="27"/>
      <c r="D25" s="28"/>
      <c r="E25" s="29"/>
      <c r="F25" s="27"/>
      <c r="G25" s="28"/>
      <c r="H25" s="29"/>
      <c r="I25" s="27"/>
      <c r="J25" s="28"/>
      <c r="K25" s="29"/>
      <c r="L25" s="27"/>
      <c r="M25" s="28"/>
      <c r="N25" s="29"/>
      <c r="O25" s="27"/>
      <c r="P25" s="28"/>
    </row>
    <row r="26" spans="1:16" ht="20.100000000000001" customHeight="1" x14ac:dyDescent="0.25">
      <c r="A26" s="30"/>
      <c r="B26" s="31">
        <v>205104428</v>
      </c>
      <c r="C26" s="31">
        <v>0</v>
      </c>
      <c r="D26" s="32">
        <v>0</v>
      </c>
      <c r="E26" s="33">
        <v>153536786</v>
      </c>
      <c r="F26" s="34">
        <v>0</v>
      </c>
      <c r="G26" s="35">
        <v>0</v>
      </c>
      <c r="H26" s="36">
        <f>IF(B26=0,0,B26/SUM(B26:C26))</f>
        <v>1</v>
      </c>
      <c r="I26" s="37">
        <f>IF(C26=0,0,C26/SUM(B26:C26))</f>
        <v>0</v>
      </c>
      <c r="J26" s="38">
        <f>IF(D26=0,0,D26/SUM(E5:F5))</f>
        <v>0</v>
      </c>
      <c r="K26" s="36">
        <f>IF(E26=0,0,E26/SUM(E4:F4))</f>
        <v>1</v>
      </c>
      <c r="L26" s="37">
        <f>IF(F26=0,0,F26/SUM(E4:F4))</f>
        <v>0</v>
      </c>
      <c r="M26" s="38">
        <f>IF(G26=0,0,G26/SUM(E4:F4))</f>
        <v>0</v>
      </c>
      <c r="N26" s="36">
        <f>IF(E26=0,0,E26/SUM(E6:F6))</f>
        <v>0.53196992208064364</v>
      </c>
      <c r="O26" s="37">
        <f>IF(F26=0,0,F26/SUM(E6:F6))</f>
        <v>0</v>
      </c>
      <c r="P26" s="38">
        <f>1-SUM(N26:O26)</f>
        <v>0.46803007791935636</v>
      </c>
    </row>
    <row r="27" spans="1:16" ht="20.100000000000001" customHeight="1" x14ac:dyDescent="0.25">
      <c r="A27" s="13" t="s">
        <v>26</v>
      </c>
      <c r="B27" s="13"/>
      <c r="C27" s="14"/>
      <c r="D27" s="15"/>
      <c r="E27" s="16"/>
      <c r="F27" s="14"/>
      <c r="G27" s="15"/>
      <c r="H27" s="16"/>
      <c r="I27" s="14"/>
      <c r="J27" s="15"/>
      <c r="K27" s="16"/>
      <c r="L27" s="14"/>
      <c r="M27" s="15"/>
      <c r="N27" s="16"/>
      <c r="O27" s="14"/>
      <c r="P27" s="15"/>
    </row>
    <row r="28" spans="1:16" ht="20.100000000000001" customHeight="1" x14ac:dyDescent="0.25">
      <c r="A28" s="17"/>
      <c r="B28" s="18">
        <v>204679879</v>
      </c>
      <c r="C28" s="18">
        <v>421289</v>
      </c>
      <c r="D28" s="19">
        <v>3260</v>
      </c>
      <c r="E28" s="20">
        <v>153112237</v>
      </c>
      <c r="F28" s="21">
        <v>421289</v>
      </c>
      <c r="G28" s="22">
        <v>3260</v>
      </c>
      <c r="H28" s="23">
        <f>IF(B28=0,0,B28/SUM(B28:C28))</f>
        <v>0.99794594538827786</v>
      </c>
      <c r="I28" s="24">
        <f>IF(C28=0,0,C28/SUM(B28:C28))</f>
        <v>2.0540546117221526E-3</v>
      </c>
      <c r="J28" s="25">
        <f>IF(D28=0,0,D28/SUM(E5:F5))</f>
        <v>1.5894342368854171E-5</v>
      </c>
      <c r="K28" s="23">
        <f>IF(E28=0,0,E28/SUM(E4:F4))</f>
        <v>0.99723487112723597</v>
      </c>
      <c r="L28" s="24">
        <f>IF(F28=0,0,F28/SUM(E4:F4))</f>
        <v>2.7438961761255052E-3</v>
      </c>
      <c r="M28" s="25">
        <f>IF(G28=0,0,G28/SUM(E4:F4))</f>
        <v>2.1232696638576245E-5</v>
      </c>
      <c r="N28" s="23">
        <f>IF(E28=0,0,E28/SUM(E6:F6))</f>
        <v>0.53049895668965641</v>
      </c>
      <c r="O28" s="24">
        <f>IF(F28=0,0,F28/SUM(E6:F6))</f>
        <v>1.4596702350108612E-3</v>
      </c>
      <c r="P28" s="25">
        <f>1-SUM(N28:O28)</f>
        <v>0.46804137307533278</v>
      </c>
    </row>
    <row r="29" spans="1:16" ht="20.100000000000001" customHeight="1" x14ac:dyDescent="0.25">
      <c r="A29" s="26" t="s">
        <v>27</v>
      </c>
      <c r="B29" s="26"/>
      <c r="C29" s="27"/>
      <c r="D29" s="28"/>
      <c r="E29" s="29"/>
      <c r="F29" s="27"/>
      <c r="G29" s="28"/>
      <c r="H29" s="29"/>
      <c r="I29" s="27"/>
      <c r="J29" s="28"/>
      <c r="K29" s="29"/>
      <c r="L29" s="27"/>
      <c r="M29" s="28"/>
      <c r="N29" s="29"/>
      <c r="O29" s="27"/>
      <c r="P29" s="28"/>
    </row>
    <row r="30" spans="1:16" ht="20.100000000000001" customHeight="1" x14ac:dyDescent="0.25">
      <c r="A30" s="30"/>
      <c r="B30" s="31">
        <v>204522232</v>
      </c>
      <c r="C30" s="31">
        <v>578936</v>
      </c>
      <c r="D30" s="32">
        <v>3260</v>
      </c>
      <c r="E30" s="33">
        <v>152954590</v>
      </c>
      <c r="F30" s="34">
        <v>578936</v>
      </c>
      <c r="G30" s="35">
        <v>3260</v>
      </c>
      <c r="H30" s="36">
        <f>IF(B30=0,0,B30/SUM(B30:C30))</f>
        <v>0.99717731495317474</v>
      </c>
      <c r="I30" s="37">
        <f>IF(C30=0,0,C30/SUM(B30:C30))</f>
        <v>2.8226850468252821E-3</v>
      </c>
      <c r="J30" s="38">
        <f>IF(D30=0,0,D30/SUM(E5:F5))</f>
        <v>1.5894342368854171E-5</v>
      </c>
      <c r="K30" s="36">
        <f>IF(E30=0,0,E30/SUM(E4:F4))</f>
        <v>0.99620810090423539</v>
      </c>
      <c r="L30" s="37">
        <f>IF(F30=0,0,F30/SUM(E4:F4))</f>
        <v>3.770666399126005E-3</v>
      </c>
      <c r="M30" s="38">
        <f>IF(G30=0,0,G30/SUM(E4:F4))</f>
        <v>2.1232696638576245E-5</v>
      </c>
      <c r="N30" s="36">
        <f>IF(E30=0,0,E30/SUM(E6:F6))</f>
        <v>0.5299527458141321</v>
      </c>
      <c r="O30" s="37">
        <f>IF(F30=0,0,F30/SUM(E6:F6))</f>
        <v>2.0058811105351619E-3</v>
      </c>
      <c r="P30" s="38">
        <f>1-SUM(N30:O30)</f>
        <v>0.46804137307533278</v>
      </c>
    </row>
    <row r="31" spans="1:16" ht="20.100000000000001" customHeight="1" x14ac:dyDescent="0.25">
      <c r="A31" s="13" t="s">
        <v>28</v>
      </c>
      <c r="B31" s="13"/>
      <c r="C31" s="14"/>
      <c r="D31" s="15"/>
      <c r="E31" s="16"/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15"/>
    </row>
    <row r="32" spans="1:16" ht="20.100000000000001" customHeight="1" x14ac:dyDescent="0.25">
      <c r="A32" s="17"/>
      <c r="B32" s="18">
        <v>204522232</v>
      </c>
      <c r="C32" s="18">
        <v>578936</v>
      </c>
      <c r="D32" s="19">
        <v>3260</v>
      </c>
      <c r="E32" s="20">
        <v>152954590</v>
      </c>
      <c r="F32" s="21">
        <v>578936</v>
      </c>
      <c r="G32" s="22">
        <v>3260</v>
      </c>
      <c r="H32" s="23">
        <f>IF(B32=0,0,B32/SUM(B32:C32))</f>
        <v>0.99717731495317474</v>
      </c>
      <c r="I32" s="24">
        <f>IF(C32=0,0,C32/SUM(B32:C32))</f>
        <v>2.8226850468252821E-3</v>
      </c>
      <c r="J32" s="25">
        <f>IF(D32=0,0,D32/SUM(E5:F5))</f>
        <v>1.5894342368854171E-5</v>
      </c>
      <c r="K32" s="23">
        <f>IF(E32=0,0,E32/SUM(E4:F4))</f>
        <v>0.99620810090423539</v>
      </c>
      <c r="L32" s="24">
        <f>IF(F32=0,0,F32/SUM(E4:F4))</f>
        <v>3.770666399126005E-3</v>
      </c>
      <c r="M32" s="25">
        <f>IF(G32=0,0,G32/SUM(E4:F4))</f>
        <v>2.1232696638576245E-5</v>
      </c>
      <c r="N32" s="23">
        <f>IF(E32=0,0,E32/SUM(E6:F6))</f>
        <v>0.5299527458141321</v>
      </c>
      <c r="O32" s="24">
        <f>IF(F32=0,0,F32/SUM(E6:F6))</f>
        <v>2.0058811105351619E-3</v>
      </c>
      <c r="P32" s="25">
        <f>1-SUM(N32:O32)</f>
        <v>0.46804137307533278</v>
      </c>
    </row>
    <row r="33" spans="1:16" ht="20.100000000000001" customHeight="1" x14ac:dyDescent="0.25">
      <c r="A33" s="26" t="s">
        <v>29</v>
      </c>
      <c r="B33" s="26"/>
      <c r="C33" s="27"/>
      <c r="D33" s="28"/>
      <c r="E33" s="29"/>
      <c r="F33" s="27"/>
      <c r="G33" s="28"/>
      <c r="H33" s="29"/>
      <c r="I33" s="27"/>
      <c r="J33" s="28"/>
      <c r="K33" s="29"/>
      <c r="L33" s="27"/>
      <c r="M33" s="28"/>
      <c r="N33" s="29"/>
      <c r="O33" s="27"/>
      <c r="P33" s="28"/>
    </row>
    <row r="34" spans="1:16" ht="20.100000000000001" customHeight="1" x14ac:dyDescent="0.25">
      <c r="A34" s="30"/>
      <c r="B34" s="31">
        <v>204522232</v>
      </c>
      <c r="C34" s="31">
        <v>578936</v>
      </c>
      <c r="D34" s="32">
        <v>3260</v>
      </c>
      <c r="E34" s="33">
        <v>152954590</v>
      </c>
      <c r="F34" s="34">
        <v>578936</v>
      </c>
      <c r="G34" s="35">
        <v>3260</v>
      </c>
      <c r="H34" s="36">
        <f>IF(B34=0,0,B34/SUM(B34:C34))</f>
        <v>0.99717731495317474</v>
      </c>
      <c r="I34" s="37">
        <f>IF(C34=0,0,C34/SUM(B34:C34))</f>
        <v>2.8226850468252821E-3</v>
      </c>
      <c r="J34" s="38">
        <f>IF(D34=0,0,D34/SUM(E5:F5))</f>
        <v>1.5894342368854171E-5</v>
      </c>
      <c r="K34" s="36">
        <f>IF(E34=0,0,E34/SUM(E4:F4))</f>
        <v>0.99620810090423539</v>
      </c>
      <c r="L34" s="37">
        <f>IF(F34=0,0,F34/SUM(E4:F4))</f>
        <v>3.770666399126005E-3</v>
      </c>
      <c r="M34" s="38">
        <f>IF(G34=0,0,G34/SUM(E4:F4))</f>
        <v>2.1232696638576245E-5</v>
      </c>
      <c r="N34" s="36">
        <f>IF(E34=0,0,E34/SUM(E6:F6))</f>
        <v>0.5299527458141321</v>
      </c>
      <c r="O34" s="37">
        <f>IF(F34=0,0,F34/SUM(E6:F6))</f>
        <v>2.0058811105351619E-3</v>
      </c>
      <c r="P34" s="38">
        <f>1-SUM(N34:O34)</f>
        <v>0.46804137307533278</v>
      </c>
    </row>
    <row r="35" spans="1:16" ht="20.100000000000001" customHeight="1" x14ac:dyDescent="0.25">
      <c r="A35" s="13" t="s">
        <v>30</v>
      </c>
      <c r="B35" s="13"/>
      <c r="C35" s="14"/>
      <c r="D35" s="15"/>
      <c r="E35" s="16"/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15"/>
    </row>
    <row r="36" spans="1:16" ht="20.100000000000001" customHeight="1" x14ac:dyDescent="0.25">
      <c r="A36" s="17"/>
      <c r="B36" s="18">
        <v>204522232</v>
      </c>
      <c r="C36" s="18">
        <v>578936</v>
      </c>
      <c r="D36" s="19">
        <v>3260</v>
      </c>
      <c r="E36" s="20">
        <v>152954590</v>
      </c>
      <c r="F36" s="21">
        <v>578936</v>
      </c>
      <c r="G36" s="22">
        <v>3260</v>
      </c>
      <c r="H36" s="23">
        <f>IF(B36=0,0,B36/SUM(B36:C36))</f>
        <v>0.99717731495317474</v>
      </c>
      <c r="I36" s="24">
        <f>IF(C36=0,0,C36/SUM(B36:C36))</f>
        <v>2.8226850468252821E-3</v>
      </c>
      <c r="J36" s="25">
        <f>IF(D36=0,0,D36/SUM(E5:F5))</f>
        <v>1.5894342368854171E-5</v>
      </c>
      <c r="K36" s="23">
        <f>IF(E36=0,0,E36/SUM(E4:F4))</f>
        <v>0.99620810090423539</v>
      </c>
      <c r="L36" s="24">
        <f>IF(F36=0,0,F36/SUM(E4:F4))</f>
        <v>3.770666399126005E-3</v>
      </c>
      <c r="M36" s="25">
        <f>IF(G36=0,0,G36/SUM(E4:F4))</f>
        <v>2.1232696638576245E-5</v>
      </c>
      <c r="N36" s="23">
        <f>IF(E36=0,0,E36/SUM(E6:F6))</f>
        <v>0.5299527458141321</v>
      </c>
      <c r="O36" s="24">
        <f>IF(F36=0,0,F36/SUM(E6:F6))</f>
        <v>2.0058811105351619E-3</v>
      </c>
      <c r="P36" s="25">
        <f>1-SUM(N36:O36)</f>
        <v>0.46804137307533278</v>
      </c>
    </row>
    <row r="37" spans="1:16" ht="20.100000000000001" customHeight="1" x14ac:dyDescent="0.25">
      <c r="A37" s="26" t="s">
        <v>31</v>
      </c>
      <c r="B37" s="26"/>
      <c r="C37" s="27"/>
      <c r="D37" s="28"/>
      <c r="E37" s="29"/>
      <c r="F37" s="27"/>
      <c r="G37" s="28"/>
      <c r="H37" s="29"/>
      <c r="I37" s="27"/>
      <c r="J37" s="28"/>
      <c r="K37" s="29"/>
      <c r="L37" s="27"/>
      <c r="M37" s="28"/>
      <c r="N37" s="29"/>
      <c r="O37" s="27"/>
      <c r="P37" s="28"/>
    </row>
    <row r="38" spans="1:16" ht="20.100000000000001" customHeight="1" x14ac:dyDescent="0.25">
      <c r="A38" s="30"/>
      <c r="B38" s="31">
        <v>204522232</v>
      </c>
      <c r="C38" s="31">
        <v>578936</v>
      </c>
      <c r="D38" s="32">
        <v>3260</v>
      </c>
      <c r="E38" s="33">
        <v>152954590</v>
      </c>
      <c r="F38" s="34">
        <v>578936</v>
      </c>
      <c r="G38" s="35">
        <v>3260</v>
      </c>
      <c r="H38" s="36">
        <f>IF(B38=0,0,B38/SUM(B38:C38))</f>
        <v>0.99717731495317474</v>
      </c>
      <c r="I38" s="37">
        <f>IF(C38=0,0,C38/SUM(B38:C38))</f>
        <v>2.8226850468252821E-3</v>
      </c>
      <c r="J38" s="38">
        <f>IF(D38=0,0,D38/SUM(E5:F5))</f>
        <v>1.5894342368854171E-5</v>
      </c>
      <c r="K38" s="36">
        <f>IF(E38=0,0,E38/SUM(E4:F4))</f>
        <v>0.99620810090423539</v>
      </c>
      <c r="L38" s="37">
        <f>IF(F38=0,0,F38/SUM(E4:F4))</f>
        <v>3.770666399126005E-3</v>
      </c>
      <c r="M38" s="38">
        <f>IF(G38=0,0,G38/SUM(E4:F4))</f>
        <v>2.1232696638576245E-5</v>
      </c>
      <c r="N38" s="36">
        <f>IF(E38=0,0,E38/SUM(E6:F6))</f>
        <v>0.5299527458141321</v>
      </c>
      <c r="O38" s="37">
        <f>IF(F38=0,0,F38/SUM(E6:F6))</f>
        <v>2.0058811105351619E-3</v>
      </c>
      <c r="P38" s="38">
        <f>1-SUM(N38:O38)</f>
        <v>0.46804137307533278</v>
      </c>
    </row>
    <row r="39" spans="1:16" ht="20.100000000000001" customHeight="1" x14ac:dyDescent="0.25">
      <c r="A39" s="13" t="s">
        <v>32</v>
      </c>
      <c r="B39" s="13"/>
      <c r="C39" s="14"/>
      <c r="D39" s="15"/>
      <c r="E39" s="16"/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15"/>
    </row>
    <row r="40" spans="1:16" ht="20.100000000000001" customHeight="1" x14ac:dyDescent="0.25">
      <c r="A40" s="17"/>
      <c r="B40" s="18">
        <v>204042422</v>
      </c>
      <c r="C40" s="18">
        <v>578936</v>
      </c>
      <c r="D40" s="19">
        <v>483070</v>
      </c>
      <c r="E40" s="20">
        <v>152475320</v>
      </c>
      <c r="F40" s="21">
        <v>578936</v>
      </c>
      <c r="G40" s="22">
        <v>482530</v>
      </c>
      <c r="H40" s="23">
        <f>IF(B40=0,0,B40/SUM(B40:C40))</f>
        <v>0.99717069613036191</v>
      </c>
      <c r="I40" s="24">
        <f>IF(C40=0,0,C40/SUM(B40:C40))</f>
        <v>2.8293038696380855E-3</v>
      </c>
      <c r="J40" s="25">
        <f>IF(D40=0,0,D40/SUM(E5:F5))</f>
        <v>2.3552392540252716E-3</v>
      </c>
      <c r="K40" s="23">
        <f>IF(E40=0,0,E40/SUM(E4:F4))</f>
        <v>0.99308656884350832</v>
      </c>
      <c r="L40" s="24">
        <f>IF(F40=0,0,F40/SUM(E4:F4))</f>
        <v>3.770666399126005E-3</v>
      </c>
      <c r="M40" s="25">
        <f>IF(G40=0,0,G40/SUM(E4:F4))</f>
        <v>3.1427647573657037E-3</v>
      </c>
      <c r="N40" s="23">
        <f>IF(E40=0,0,E40/SUM(E6:F6))</f>
        <v>0.52829218464701488</v>
      </c>
      <c r="O40" s="24">
        <f>IF(F40=0,0,F40/SUM(E6:F6))</f>
        <v>2.0058811105351619E-3</v>
      </c>
      <c r="P40" s="25">
        <f>1-SUM(N40:O40)</f>
        <v>0.46970193424244999</v>
      </c>
    </row>
    <row r="41" spans="1:16" ht="20.100000000000001" customHeight="1" x14ac:dyDescent="0.25">
      <c r="A41" s="26" t="s">
        <v>33</v>
      </c>
      <c r="B41" s="26"/>
      <c r="C41" s="27"/>
      <c r="D41" s="28"/>
      <c r="E41" s="29"/>
      <c r="F41" s="27"/>
      <c r="G41" s="28"/>
      <c r="H41" s="29"/>
      <c r="I41" s="27"/>
      <c r="J41" s="28"/>
      <c r="K41" s="29"/>
      <c r="L41" s="27"/>
      <c r="M41" s="28"/>
      <c r="N41" s="29"/>
      <c r="O41" s="27"/>
      <c r="P41" s="28"/>
    </row>
    <row r="42" spans="1:16" ht="20.100000000000001" customHeight="1" x14ac:dyDescent="0.25">
      <c r="A42" s="30"/>
      <c r="B42" s="31">
        <v>204479467</v>
      </c>
      <c r="C42" s="31">
        <v>578936</v>
      </c>
      <c r="D42" s="32">
        <v>46025</v>
      </c>
      <c r="E42" s="33">
        <v>152912050</v>
      </c>
      <c r="F42" s="34">
        <v>578936</v>
      </c>
      <c r="G42" s="35">
        <v>45800</v>
      </c>
      <c r="H42" s="36">
        <f>IF(B42=0,0,B42/SUM(B42:C42))</f>
        <v>0.99717672628124387</v>
      </c>
      <c r="I42" s="37">
        <f>IF(C42=0,0,C42/SUM(B42:C42))</f>
        <v>2.8232737187561144E-3</v>
      </c>
      <c r="J42" s="38">
        <f>IF(D42=0,0,D42/SUM(E5:F5))</f>
        <v>2.2439788574432921E-4</v>
      </c>
      <c r="K42" s="36">
        <f>IF(E42=0,0,E42/SUM(E4:F4))</f>
        <v>0.99593103375239334</v>
      </c>
      <c r="L42" s="37">
        <f>IF(F42=0,0,F42/SUM(E4:F4))</f>
        <v>3.770666399126005E-3</v>
      </c>
      <c r="M42" s="38">
        <f>IF(G42=0,0,G42/SUM(E4:F4))</f>
        <v>2.9829984848061105E-4</v>
      </c>
      <c r="N42" s="36">
        <f>IF(E42=0,0,E42/SUM(E6:F6))</f>
        <v>0.52980535442295562</v>
      </c>
      <c r="O42" s="37">
        <f>IF(F42=0,0,F42/SUM(E6:F6))</f>
        <v>2.0058811105351619E-3</v>
      </c>
      <c r="P42" s="38">
        <f>1-SUM(N42:O42)</f>
        <v>0.46818876446650926</v>
      </c>
    </row>
    <row r="43" spans="1:16" ht="20.100000000000001" customHeight="1" x14ac:dyDescent="0.25">
      <c r="A43" s="13" t="s">
        <v>34</v>
      </c>
      <c r="B43" s="13"/>
      <c r="C43" s="14"/>
      <c r="D43" s="15"/>
      <c r="E43" s="16"/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15"/>
    </row>
    <row r="44" spans="1:16" ht="20.100000000000001" customHeight="1" x14ac:dyDescent="0.25">
      <c r="A44" s="17"/>
      <c r="B44" s="18">
        <v>204519507</v>
      </c>
      <c r="C44" s="18">
        <v>578936</v>
      </c>
      <c r="D44" s="19">
        <v>5985</v>
      </c>
      <c r="E44" s="20">
        <v>152951865</v>
      </c>
      <c r="F44" s="21">
        <v>578936</v>
      </c>
      <c r="G44" s="22">
        <v>5985</v>
      </c>
      <c r="H44" s="23">
        <f>IF(B44=0,0,B44/SUM(B44:C44))</f>
        <v>0.99717727745012674</v>
      </c>
      <c r="I44" s="24">
        <f>IF(C44=0,0,C44/SUM(B44:C44))</f>
        <v>2.8227225498732821E-3</v>
      </c>
      <c r="J44" s="25">
        <f>IF(D44=0,0,D44/SUM(E5:F5))</f>
        <v>2.9180257385764484E-5</v>
      </c>
      <c r="K44" s="23">
        <f>IF(E44=0,0,E44/SUM(E4:F4))</f>
        <v>0.99619035271456058</v>
      </c>
      <c r="L44" s="24">
        <f>IF(F44=0,0,F44/SUM(E4:F4))</f>
        <v>3.770666399126005E-3</v>
      </c>
      <c r="M44" s="25">
        <f>IF(G44=0,0,G44/SUM(E4:F4))</f>
        <v>3.8980886313459761E-5</v>
      </c>
      <c r="N44" s="23">
        <f>IF(E44=0,0,E44/SUM(E6:F6))</f>
        <v>0.52994330431105374</v>
      </c>
      <c r="O44" s="24">
        <f>IF(F44=0,0,F44/SUM(E6:F6))</f>
        <v>2.0058811105351619E-3</v>
      </c>
      <c r="P44" s="25">
        <f>1-SUM(N44:O44)</f>
        <v>0.46805081457841113</v>
      </c>
    </row>
    <row r="45" spans="1:16" ht="20.100000000000001" customHeight="1" x14ac:dyDescent="0.25">
      <c r="A45" s="26" t="s">
        <v>35</v>
      </c>
      <c r="B45" s="26"/>
      <c r="C45" s="27"/>
      <c r="D45" s="28"/>
      <c r="E45" s="29"/>
      <c r="F45" s="27"/>
      <c r="G45" s="28"/>
      <c r="H45" s="29"/>
      <c r="I45" s="27"/>
      <c r="J45" s="28"/>
      <c r="K45" s="29"/>
      <c r="L45" s="27"/>
      <c r="M45" s="28"/>
      <c r="N45" s="29"/>
      <c r="O45" s="27"/>
      <c r="P45" s="28"/>
    </row>
    <row r="46" spans="1:16" ht="20.100000000000001" customHeight="1" x14ac:dyDescent="0.25">
      <c r="A46" s="30"/>
      <c r="B46" s="31">
        <v>204522232</v>
      </c>
      <c r="C46" s="31">
        <v>578936</v>
      </c>
      <c r="D46" s="32">
        <v>3260</v>
      </c>
      <c r="E46" s="33">
        <v>152954590</v>
      </c>
      <c r="F46" s="34">
        <v>578936</v>
      </c>
      <c r="G46" s="35">
        <v>3260</v>
      </c>
      <c r="H46" s="36">
        <f>IF(B46=0,0,B46/SUM(B46:C46))</f>
        <v>0.99717731495317474</v>
      </c>
      <c r="I46" s="37">
        <f>IF(C46=0,0,C46/SUM(B46:C46))</f>
        <v>2.8226850468252821E-3</v>
      </c>
      <c r="J46" s="38">
        <f>IF(D46=0,0,D46/SUM(E5:F5))</f>
        <v>1.5894342368854171E-5</v>
      </c>
      <c r="K46" s="36">
        <f>IF(E46=0,0,E46/SUM(E4:F4))</f>
        <v>0.99620810090423539</v>
      </c>
      <c r="L46" s="37">
        <f>IF(F46=0,0,F46/SUM(E4:F4))</f>
        <v>3.770666399126005E-3</v>
      </c>
      <c r="M46" s="38">
        <f>IF(G46=0,0,G46/SUM(E4:F4))</f>
        <v>2.1232696638576245E-5</v>
      </c>
      <c r="N46" s="36">
        <f>IF(E46=0,0,E46/SUM(E6:F6))</f>
        <v>0.5299527458141321</v>
      </c>
      <c r="O46" s="37">
        <f>IF(F46=0,0,F46/SUM(E6:F6))</f>
        <v>2.0058811105351619E-3</v>
      </c>
      <c r="P46" s="38">
        <f>1-SUM(N46:O46)</f>
        <v>0.46804137307533278</v>
      </c>
    </row>
    <row r="47" spans="1:16" ht="20.100000000000001" customHeight="1" x14ac:dyDescent="0.25">
      <c r="A47" s="13" t="s">
        <v>36</v>
      </c>
      <c r="B47" s="13"/>
      <c r="C47" s="14"/>
      <c r="D47" s="15"/>
      <c r="E47" s="16"/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15"/>
    </row>
    <row r="48" spans="1:16" ht="20.100000000000001" customHeight="1" x14ac:dyDescent="0.25">
      <c r="A48" s="17"/>
      <c r="B48" s="18">
        <v>191805927</v>
      </c>
      <c r="C48" s="18">
        <v>0</v>
      </c>
      <c r="D48" s="19">
        <v>13298501</v>
      </c>
      <c r="E48" s="20">
        <v>140238465</v>
      </c>
      <c r="F48" s="21">
        <v>0</v>
      </c>
      <c r="G48" s="22">
        <v>13298321</v>
      </c>
      <c r="H48" s="23">
        <f>IF(B48=0,0,B48/SUM(B48:C48))</f>
        <v>1</v>
      </c>
      <c r="I48" s="24">
        <f>IF(C48=0,0,C48/SUM(B48:C48))</f>
        <v>0</v>
      </c>
      <c r="J48" s="25">
        <f>IF(D48=0,0,D48/SUM(E5:F5))</f>
        <v>6.4837707940659378E-2</v>
      </c>
      <c r="K48" s="23">
        <f>IF(E48=0,0,E48/SUM(E4:F4))</f>
        <v>0.91338674368239026</v>
      </c>
      <c r="L48" s="24">
        <f>IF(F48=0,0,F48/SUM(E4:F4))</f>
        <v>0</v>
      </c>
      <c r="M48" s="25">
        <f>IF(G48=0,0,G48/SUM(E4:F4))</f>
        <v>8.6613256317609771E-2</v>
      </c>
      <c r="N48" s="23">
        <f>IF(E48=0,0,E48/SUM(E6:F6))</f>
        <v>0.485894274866214</v>
      </c>
      <c r="O48" s="24">
        <f>IF(F48=0,0,F48/SUM(E6:F6))</f>
        <v>0</v>
      </c>
      <c r="P48" s="25">
        <f>1-SUM(N48:O48)</f>
        <v>0.51410572513378594</v>
      </c>
    </row>
    <row r="49" spans="1:16" ht="20.100000000000001" customHeight="1" x14ac:dyDescent="0.25">
      <c r="A49" s="26" t="s">
        <v>37</v>
      </c>
      <c r="B49" s="26"/>
      <c r="C49" s="27"/>
      <c r="D49" s="28"/>
      <c r="E49" s="29"/>
      <c r="F49" s="27"/>
      <c r="G49" s="28"/>
      <c r="H49" s="29"/>
      <c r="I49" s="27"/>
      <c r="J49" s="28"/>
      <c r="K49" s="29"/>
      <c r="L49" s="27"/>
      <c r="M49" s="28"/>
      <c r="N49" s="29"/>
      <c r="O49" s="27"/>
      <c r="P49" s="28"/>
    </row>
    <row r="50" spans="1:16" ht="20.100000000000001" customHeight="1" x14ac:dyDescent="0.25">
      <c r="A50" s="30"/>
      <c r="B50" s="31">
        <v>191805927</v>
      </c>
      <c r="C50" s="31">
        <v>0</v>
      </c>
      <c r="D50" s="32">
        <v>13298501</v>
      </c>
      <c r="E50" s="33">
        <v>140238465</v>
      </c>
      <c r="F50" s="34">
        <v>0</v>
      </c>
      <c r="G50" s="35">
        <v>13298321</v>
      </c>
      <c r="H50" s="36">
        <f>IF(B50=0,0,B50/SUM(B50:C50))</f>
        <v>1</v>
      </c>
      <c r="I50" s="37">
        <f>IF(C50=0,0,C50/SUM(B50:C50))</f>
        <v>0</v>
      </c>
      <c r="J50" s="38">
        <f>IF(D50=0,0,D50/SUM(E5:F5))</f>
        <v>6.4837707940659378E-2</v>
      </c>
      <c r="K50" s="36">
        <f>IF(E50=0,0,E50/SUM(E4:F4))</f>
        <v>0.91338674368239026</v>
      </c>
      <c r="L50" s="37">
        <f>IF(F50=0,0,F50/SUM(E4:F4))</f>
        <v>0</v>
      </c>
      <c r="M50" s="38">
        <f>IF(G50=0,0,G50/SUM(E4:F4))</f>
        <v>8.6613256317609771E-2</v>
      </c>
      <c r="N50" s="36">
        <f>IF(E50=0,0,E50/SUM(E6:F6))</f>
        <v>0.485894274866214</v>
      </c>
      <c r="O50" s="37">
        <f>IF(F50=0,0,F50/SUM(E6:F6))</f>
        <v>0</v>
      </c>
      <c r="P50" s="38">
        <f>1-SUM(N50:O50)</f>
        <v>0.51410572513378594</v>
      </c>
    </row>
    <row r="51" spans="1:16" ht="20.100000000000001" customHeight="1" x14ac:dyDescent="0.25">
      <c r="A51" s="13" t="s">
        <v>38</v>
      </c>
      <c r="B51" s="13"/>
      <c r="C51" s="14"/>
      <c r="D51" s="15"/>
      <c r="E51" s="16"/>
      <c r="F51" s="14"/>
      <c r="G51" s="15"/>
      <c r="H51" s="16"/>
      <c r="I51" s="14"/>
      <c r="J51" s="15"/>
      <c r="K51" s="16"/>
      <c r="L51" s="14"/>
      <c r="M51" s="15"/>
      <c r="N51" s="16"/>
      <c r="O51" s="14"/>
      <c r="P51" s="15"/>
    </row>
    <row r="52" spans="1:16" ht="20.100000000000001" customHeight="1" x14ac:dyDescent="0.25">
      <c r="A52" s="17"/>
      <c r="B52" s="18">
        <v>191805927</v>
      </c>
      <c r="C52" s="18">
        <v>0</v>
      </c>
      <c r="D52" s="19">
        <v>13298501</v>
      </c>
      <c r="E52" s="20">
        <v>140238465</v>
      </c>
      <c r="F52" s="21">
        <v>0</v>
      </c>
      <c r="G52" s="22">
        <v>13298321</v>
      </c>
      <c r="H52" s="23">
        <f>IF(B52=0,0,B52/SUM(B52:C52))</f>
        <v>1</v>
      </c>
      <c r="I52" s="24">
        <f>IF(C52=0,0,C52/SUM(B52:C52))</f>
        <v>0</v>
      </c>
      <c r="J52" s="25">
        <f>IF(D52=0,0,D52/SUM(E5:F5))</f>
        <v>6.4837707940659378E-2</v>
      </c>
      <c r="K52" s="23">
        <f>IF(E52=0,0,E52/SUM(E4:F4))</f>
        <v>0.91338674368239026</v>
      </c>
      <c r="L52" s="24">
        <f>IF(F52=0,0,F52/SUM(E4:F4))</f>
        <v>0</v>
      </c>
      <c r="M52" s="25">
        <f>IF(G52=0,0,G52/SUM(E4:F4))</f>
        <v>8.6613256317609771E-2</v>
      </c>
      <c r="N52" s="23">
        <f>IF(E52=0,0,E52/SUM(E6:F6))</f>
        <v>0.485894274866214</v>
      </c>
      <c r="O52" s="24">
        <f>IF(F52=0,0,F52/SUM(E6:F6))</f>
        <v>0</v>
      </c>
      <c r="P52" s="25">
        <f>1-SUM(N52:O52)</f>
        <v>0.51410572513378594</v>
      </c>
    </row>
    <row r="53" spans="1:16" ht="20.100000000000001" customHeight="1" x14ac:dyDescent="0.25">
      <c r="A53" s="26" t="s">
        <v>39</v>
      </c>
      <c r="B53" s="26"/>
      <c r="C53" s="27"/>
      <c r="D53" s="28"/>
      <c r="E53" s="29"/>
      <c r="F53" s="27"/>
      <c r="G53" s="28"/>
      <c r="H53" s="29"/>
      <c r="I53" s="27"/>
      <c r="J53" s="28"/>
      <c r="K53" s="29"/>
      <c r="L53" s="27"/>
      <c r="M53" s="28"/>
      <c r="N53" s="29"/>
      <c r="O53" s="27"/>
      <c r="P53" s="28"/>
    </row>
    <row r="54" spans="1:16" ht="20.100000000000001" customHeight="1" x14ac:dyDescent="0.25">
      <c r="A54" s="30"/>
      <c r="B54" s="31">
        <v>191805927</v>
      </c>
      <c r="C54" s="31">
        <v>0</v>
      </c>
      <c r="D54" s="32">
        <v>13298501</v>
      </c>
      <c r="E54" s="33">
        <v>140238465</v>
      </c>
      <c r="F54" s="34">
        <v>0</v>
      </c>
      <c r="G54" s="35">
        <v>13298321</v>
      </c>
      <c r="H54" s="36">
        <f>IF(B54=0,0,B54/SUM(B54:C54))</f>
        <v>1</v>
      </c>
      <c r="I54" s="37">
        <f>IF(C54=0,0,C54/SUM(B54:C54))</f>
        <v>0</v>
      </c>
      <c r="J54" s="38">
        <f>IF(D54=0,0,D54/SUM(E5:F5))</f>
        <v>6.4837707940659378E-2</v>
      </c>
      <c r="K54" s="36">
        <f>IF(E54=0,0,E54/SUM(E4:F4))</f>
        <v>0.91338674368239026</v>
      </c>
      <c r="L54" s="37">
        <f>IF(F54=0,0,F54/SUM(E4:F4))</f>
        <v>0</v>
      </c>
      <c r="M54" s="38">
        <f>IF(G54=0,0,G54/SUM(E4:F4))</f>
        <v>8.6613256317609771E-2</v>
      </c>
      <c r="N54" s="36">
        <f>IF(E54=0,0,E54/SUM(E6:F6))</f>
        <v>0.485894274866214</v>
      </c>
      <c r="O54" s="37">
        <f>IF(F54=0,0,F54/SUM(E6:F6))</f>
        <v>0</v>
      </c>
      <c r="P54" s="38">
        <f>1-SUM(N54:O54)</f>
        <v>0.51410572513378594</v>
      </c>
    </row>
    <row r="55" spans="1:16" ht="20.100000000000001" customHeight="1" x14ac:dyDescent="0.25">
      <c r="A55" s="13" t="s">
        <v>40</v>
      </c>
      <c r="B55" s="13"/>
      <c r="C55" s="14"/>
      <c r="D55" s="15"/>
      <c r="E55" s="16"/>
      <c r="F55" s="14"/>
      <c r="G55" s="15"/>
      <c r="H55" s="16"/>
      <c r="I55" s="14"/>
      <c r="J55" s="15"/>
      <c r="K55" s="16"/>
      <c r="L55" s="14"/>
      <c r="M55" s="15"/>
      <c r="N55" s="16"/>
      <c r="O55" s="14"/>
      <c r="P55" s="15"/>
    </row>
    <row r="56" spans="1:16" ht="20.100000000000001" customHeight="1" x14ac:dyDescent="0.25">
      <c r="A56" s="17"/>
      <c r="B56" s="18">
        <v>205101168</v>
      </c>
      <c r="C56" s="18">
        <v>0</v>
      </c>
      <c r="D56" s="19">
        <v>3260</v>
      </c>
      <c r="E56" s="20">
        <v>153533526</v>
      </c>
      <c r="F56" s="21">
        <v>0</v>
      </c>
      <c r="G56" s="22">
        <v>3260</v>
      </c>
      <c r="H56" s="23">
        <f>IF(B56=0,0,B56/SUM(B56:C56))</f>
        <v>1</v>
      </c>
      <c r="I56" s="24">
        <f>IF(C56=0,0,C56/SUM(B56:C56))</f>
        <v>0</v>
      </c>
      <c r="J56" s="25">
        <f>IF(D56=0,0,D56/SUM(E5:F5))</f>
        <v>1.5894342368854171E-5</v>
      </c>
      <c r="K56" s="23">
        <f>IF(E56=0,0,E56/SUM(E4:F4))</f>
        <v>0.99997876730336144</v>
      </c>
      <c r="L56" s="24">
        <f>IF(F56=0,0,F56/SUM(E4:F4))</f>
        <v>0</v>
      </c>
      <c r="M56" s="25">
        <f>IF(G56=0,0,G56/SUM(E4:F4))</f>
        <v>2.1232696638576245E-5</v>
      </c>
      <c r="N56" s="23">
        <f>IF(E56=0,0,E56/SUM(E6:F6))</f>
        <v>0.53195862692466733</v>
      </c>
      <c r="O56" s="24">
        <f>IF(F56=0,0,F56/SUM(E6:F6))</f>
        <v>0</v>
      </c>
      <c r="P56" s="25">
        <f>1-SUM(N56:O56)</f>
        <v>0.46804137307533267</v>
      </c>
    </row>
    <row r="57" spans="1:16" ht="20.100000000000001" customHeight="1" x14ac:dyDescent="0.25">
      <c r="A57" s="26" t="s">
        <v>41</v>
      </c>
      <c r="B57" s="26"/>
      <c r="C57" s="27"/>
      <c r="D57" s="28"/>
      <c r="E57" s="29"/>
      <c r="F57" s="27"/>
      <c r="G57" s="28"/>
      <c r="H57" s="29"/>
      <c r="I57" s="27"/>
      <c r="J57" s="28"/>
      <c r="K57" s="29"/>
      <c r="L57" s="27"/>
      <c r="M57" s="28"/>
      <c r="N57" s="29"/>
      <c r="O57" s="27"/>
      <c r="P57" s="28"/>
    </row>
    <row r="58" spans="1:16" ht="20.100000000000001" customHeight="1" x14ac:dyDescent="0.25">
      <c r="A58" s="30"/>
      <c r="B58" s="31">
        <v>204726243</v>
      </c>
      <c r="C58" s="31">
        <v>374925</v>
      </c>
      <c r="D58" s="32">
        <v>3260</v>
      </c>
      <c r="E58" s="33">
        <v>153158601</v>
      </c>
      <c r="F58" s="34">
        <v>374925</v>
      </c>
      <c r="G58" s="35">
        <v>3260</v>
      </c>
      <c r="H58" s="36">
        <f>IF(B58=0,0,B58/SUM(B58:C58))</f>
        <v>0.99817199968359027</v>
      </c>
      <c r="I58" s="37">
        <f>IF(C58=0,0,C58/SUM(B58:C58))</f>
        <v>1.8280003164097046E-3</v>
      </c>
      <c r="J58" s="38">
        <f>IF(D58=0,0,D58/SUM(E5:F5))</f>
        <v>1.5894342368854171E-5</v>
      </c>
      <c r="K58" s="36">
        <f>IF(E58=0,0,E58/SUM(E4:F4))</f>
        <v>0.9975368443624969</v>
      </c>
      <c r="L58" s="37">
        <f>IF(F58=0,0,F58/SUM(E4:F4))</f>
        <v>2.4419229408644779E-3</v>
      </c>
      <c r="M58" s="38">
        <f>IF(G58=0,0,G58/SUM(E4:F4))</f>
        <v>2.1232696638576245E-5</v>
      </c>
      <c r="N58" s="36">
        <f>IF(E58=0,0,E58/SUM(E6:F6))</f>
        <v>0.53065959736808865</v>
      </c>
      <c r="O58" s="37">
        <f>IF(F58=0,0,F58/SUM(E6:F6))</f>
        <v>1.2990295565786126E-3</v>
      </c>
      <c r="P58" s="38">
        <f>1-SUM(N58:O58)</f>
        <v>0.46804137307533278</v>
      </c>
    </row>
    <row r="59" spans="1:16" ht="20.100000000000001" customHeight="1" x14ac:dyDescent="0.25">
      <c r="A59" s="13" t="s">
        <v>42</v>
      </c>
      <c r="B59" s="13"/>
      <c r="C59" s="14"/>
      <c r="D59" s="15"/>
      <c r="E59" s="16"/>
      <c r="F59" s="14"/>
      <c r="G59" s="15"/>
      <c r="H59" s="16"/>
      <c r="I59" s="14"/>
      <c r="J59" s="15"/>
      <c r="K59" s="16"/>
      <c r="L59" s="14"/>
      <c r="M59" s="15"/>
      <c r="N59" s="16"/>
      <c r="O59" s="14"/>
      <c r="P59" s="15"/>
    </row>
    <row r="60" spans="1:16" ht="20.100000000000001" customHeight="1" x14ac:dyDescent="0.25">
      <c r="A60" s="17"/>
      <c r="B60" s="18">
        <v>195182853</v>
      </c>
      <c r="C60" s="18">
        <v>9918315</v>
      </c>
      <c r="D60" s="19">
        <v>3260</v>
      </c>
      <c r="E60" s="20">
        <v>143615211</v>
      </c>
      <c r="F60" s="21">
        <v>9918315</v>
      </c>
      <c r="G60" s="22">
        <v>3260</v>
      </c>
      <c r="H60" s="23">
        <f>IF(B60=0,0,B60/SUM(B60:C60))</f>
        <v>0.95164184047942624</v>
      </c>
      <c r="I60" s="24">
        <f>IF(C60=0,0,C60/SUM(B60:C60))</f>
        <v>4.8358159520573769E-2</v>
      </c>
      <c r="J60" s="25">
        <f>IF(D60=0,0,D60/SUM(E5:F5))</f>
        <v>1.5894342368854171E-5</v>
      </c>
      <c r="K60" s="23">
        <f>IF(E60=0,0,E60/SUM(E4:F4))</f>
        <v>0.9353798183583184</v>
      </c>
      <c r="L60" s="24">
        <f>IF(F60=0,0,F60/SUM(E4:F4))</f>
        <v>6.4598948945043047E-2</v>
      </c>
      <c r="M60" s="25">
        <f>IF(G60=0,0,G60/SUM(E4:F4))</f>
        <v>2.1232696638576245E-5</v>
      </c>
      <c r="N60" s="23">
        <f>IF(E60=0,0,E60/SUM(E6:F6))</f>
        <v>0.49759392908788125</v>
      </c>
      <c r="O60" s="24">
        <f>IF(F60=0,0,F60/SUM(E6:F6))</f>
        <v>3.4364697836786029E-2</v>
      </c>
      <c r="P60" s="25">
        <f>1-SUM(N60:O60)</f>
        <v>0.46804137307533278</v>
      </c>
    </row>
    <row r="61" spans="1:16" ht="20.100000000000001" customHeight="1" x14ac:dyDescent="0.25">
      <c r="A61" s="26" t="s">
        <v>43</v>
      </c>
      <c r="B61" s="26"/>
      <c r="C61" s="27"/>
      <c r="D61" s="28"/>
      <c r="E61" s="29"/>
      <c r="F61" s="27"/>
      <c r="G61" s="28"/>
      <c r="H61" s="29"/>
      <c r="I61" s="27"/>
      <c r="J61" s="28"/>
      <c r="K61" s="29"/>
      <c r="L61" s="27"/>
      <c r="M61" s="28"/>
      <c r="N61" s="29"/>
      <c r="O61" s="27"/>
      <c r="P61" s="28"/>
    </row>
    <row r="62" spans="1:16" ht="20.100000000000001" customHeight="1" x14ac:dyDescent="0.25">
      <c r="A62" s="30"/>
      <c r="B62" s="31">
        <v>204595884</v>
      </c>
      <c r="C62" s="31">
        <v>505284</v>
      </c>
      <c r="D62" s="32">
        <v>3260</v>
      </c>
      <c r="E62" s="33">
        <v>153028242</v>
      </c>
      <c r="F62" s="34">
        <v>505284</v>
      </c>
      <c r="G62" s="35">
        <v>3260</v>
      </c>
      <c r="H62" s="36">
        <f>IF(B62=0,0,B62/SUM(B62:C62))</f>
        <v>0.99753641578481889</v>
      </c>
      <c r="I62" s="37">
        <f>IF(C62=0,0,C62/SUM(B62:C62))</f>
        <v>2.4635842151810661E-3</v>
      </c>
      <c r="J62" s="38">
        <f>IF(D62=0,0,D62/SUM(E5:F5))</f>
        <v>1.5894342368854171E-5</v>
      </c>
      <c r="K62" s="36">
        <f>IF(E62=0,0,E62/SUM(E4:F4))</f>
        <v>0.99668780353393616</v>
      </c>
      <c r="L62" s="37">
        <f>IF(F62=0,0,F62/SUM(E4:F4))</f>
        <v>3.2909637694252631E-3</v>
      </c>
      <c r="M62" s="38">
        <f>IF(G62=0,0,G62/SUM(E4:F4))</f>
        <v>2.1232696638576245E-5</v>
      </c>
      <c r="N62" s="36">
        <f>IF(E62=0,0,E62/SUM(E6:F6))</f>
        <v>0.53020793318467596</v>
      </c>
      <c r="O62" s="37">
        <f>IF(F62=0,0,F62/SUM(E6:F6))</f>
        <v>1.7506937399913787E-3</v>
      </c>
      <c r="P62" s="38">
        <f>1-SUM(N62:O62)</f>
        <v>0.46804137307533267</v>
      </c>
    </row>
    <row r="63" spans="1:16" ht="20.100000000000001" customHeight="1" x14ac:dyDescent="0.25">
      <c r="A63" s="13" t="s">
        <v>44</v>
      </c>
      <c r="B63" s="13"/>
      <c r="C63" s="14"/>
      <c r="D63" s="15"/>
      <c r="E63" s="16"/>
      <c r="F63" s="14"/>
      <c r="G63" s="15"/>
      <c r="H63" s="16"/>
      <c r="I63" s="14"/>
      <c r="J63" s="15"/>
      <c r="K63" s="16"/>
      <c r="L63" s="14"/>
      <c r="M63" s="15"/>
      <c r="N63" s="16"/>
      <c r="O63" s="14"/>
      <c r="P63" s="15"/>
    </row>
    <row r="64" spans="1:16" ht="20.100000000000001" customHeight="1" x14ac:dyDescent="0.25">
      <c r="A64" s="17"/>
      <c r="B64" s="18">
        <v>204595884</v>
      </c>
      <c r="C64" s="18">
        <v>505284</v>
      </c>
      <c r="D64" s="19">
        <v>3260</v>
      </c>
      <c r="E64" s="20">
        <v>153028242</v>
      </c>
      <c r="F64" s="21">
        <v>505284</v>
      </c>
      <c r="G64" s="22">
        <v>3260</v>
      </c>
      <c r="H64" s="23">
        <f>IF(B64=0,0,B64/SUM(B64:C64))</f>
        <v>0.99753641578481889</v>
      </c>
      <c r="I64" s="24">
        <f>IF(C64=0,0,C64/SUM(B64:C64))</f>
        <v>2.4635842151810661E-3</v>
      </c>
      <c r="J64" s="25">
        <f>IF(D64=0,0,D64/SUM(E5:F5))</f>
        <v>1.5894342368854171E-5</v>
      </c>
      <c r="K64" s="23">
        <f>IF(E64=0,0,E64/SUM(E4:F4))</f>
        <v>0.99668780353393616</v>
      </c>
      <c r="L64" s="24">
        <f>IF(F64=0,0,F64/SUM(E4:F4))</f>
        <v>3.2909637694252631E-3</v>
      </c>
      <c r="M64" s="25">
        <f>IF(G64=0,0,G64/SUM(E4:F4))</f>
        <v>2.1232696638576245E-5</v>
      </c>
      <c r="N64" s="23">
        <f>IF(E64=0,0,E64/SUM(E6:F6))</f>
        <v>0.53020793318467596</v>
      </c>
      <c r="O64" s="24">
        <f>IF(F64=0,0,F64/SUM(E6:F6))</f>
        <v>1.7506937399913787E-3</v>
      </c>
      <c r="P64" s="25">
        <f>1-SUM(N64:O64)</f>
        <v>0.46804137307533267</v>
      </c>
    </row>
    <row r="65" spans="1:16" ht="20.100000000000001" customHeight="1" x14ac:dyDescent="0.25">
      <c r="A65" s="26" t="s">
        <v>45</v>
      </c>
      <c r="B65" s="26"/>
      <c r="C65" s="27"/>
      <c r="D65" s="28"/>
      <c r="E65" s="29"/>
      <c r="F65" s="27"/>
      <c r="G65" s="28"/>
      <c r="H65" s="29"/>
      <c r="I65" s="27"/>
      <c r="J65" s="28"/>
      <c r="K65" s="29"/>
      <c r="L65" s="27"/>
      <c r="M65" s="28"/>
      <c r="N65" s="29"/>
      <c r="O65" s="27"/>
      <c r="P65" s="28"/>
    </row>
    <row r="66" spans="1:16" ht="20.100000000000001" customHeight="1" x14ac:dyDescent="0.25">
      <c r="A66" s="30"/>
      <c r="B66" s="31">
        <v>204881470</v>
      </c>
      <c r="C66" s="31">
        <v>219648</v>
      </c>
      <c r="D66" s="32">
        <v>3310</v>
      </c>
      <c r="E66" s="33">
        <v>153313828</v>
      </c>
      <c r="F66" s="34">
        <v>219648</v>
      </c>
      <c r="G66" s="35">
        <v>3310</v>
      </c>
      <c r="H66" s="36">
        <f>IF(B66=0,0,B66/SUM(B66:C66))</f>
        <v>0.99892907458456659</v>
      </c>
      <c r="I66" s="37">
        <f>IF(C66=0,0,C66/SUM(B66:C66))</f>
        <v>1.0709254154333766E-3</v>
      </c>
      <c r="J66" s="38">
        <f>IF(D66=0,0,D66/SUM(E5:F5))</f>
        <v>1.6138120626045187E-5</v>
      </c>
      <c r="K66" s="36">
        <f>IF(E66=0,0,E66/SUM(E4:F4))</f>
        <v>0.99854785289044667</v>
      </c>
      <c r="L66" s="37">
        <f>IF(F66=0,0,F66/SUM(E4:F4))</f>
        <v>1.4305887580582806E-3</v>
      </c>
      <c r="M66" s="38">
        <f>IF(G66=0,0,G66/SUM(E4:F4))</f>
        <v>2.1558351494996123E-5</v>
      </c>
      <c r="N66" s="36">
        <f>IF(E66=0,0,E66/SUM(E6:F6))</f>
        <v>0.53119742349592503</v>
      </c>
      <c r="O66" s="37">
        <f>IF(F66=0,0,F66/SUM(E6:F6))</f>
        <v>7.6103019015370831E-4</v>
      </c>
      <c r="P66" s="38">
        <f>1-SUM(N66:O66)</f>
        <v>0.46804154631392125</v>
      </c>
    </row>
    <row r="67" spans="1:16" ht="20.100000000000001" customHeight="1" x14ac:dyDescent="0.25">
      <c r="A67" s="13" t="s">
        <v>46</v>
      </c>
      <c r="B67" s="13"/>
      <c r="C67" s="14"/>
      <c r="D67" s="15"/>
      <c r="E67" s="16"/>
      <c r="F67" s="14"/>
      <c r="G67" s="15"/>
      <c r="H67" s="16"/>
      <c r="I67" s="14"/>
      <c r="J67" s="15"/>
      <c r="K67" s="16"/>
      <c r="L67" s="14"/>
      <c r="M67" s="15"/>
      <c r="N67" s="16"/>
      <c r="O67" s="14"/>
      <c r="P67" s="15"/>
    </row>
    <row r="68" spans="1:16" ht="20.100000000000001" customHeight="1" x14ac:dyDescent="0.25">
      <c r="A68" s="17"/>
      <c r="B68" s="18">
        <v>204595884</v>
      </c>
      <c r="C68" s="18">
        <v>505284</v>
      </c>
      <c r="D68" s="19">
        <v>3260</v>
      </c>
      <c r="E68" s="20">
        <v>153028242</v>
      </c>
      <c r="F68" s="21">
        <v>505284</v>
      </c>
      <c r="G68" s="22">
        <v>3260</v>
      </c>
      <c r="H68" s="23">
        <f>IF(B68=0,0,B68/SUM(B68:C68))</f>
        <v>0.99753641578481889</v>
      </c>
      <c r="I68" s="24">
        <f>IF(C68=0,0,C68/SUM(B68:C68))</f>
        <v>2.4635842151810661E-3</v>
      </c>
      <c r="J68" s="25">
        <f>IF(D68=0,0,D68/SUM(E5:F5))</f>
        <v>1.5894342368854171E-5</v>
      </c>
      <c r="K68" s="23">
        <f>IF(E68=0,0,E68/SUM(E4:F4))</f>
        <v>0.99668780353393616</v>
      </c>
      <c r="L68" s="24">
        <f>IF(F68=0,0,F68/SUM(E4:F4))</f>
        <v>3.2909637694252631E-3</v>
      </c>
      <c r="M68" s="25">
        <f>IF(G68=0,0,G68/SUM(E4:F4))</f>
        <v>2.1232696638576245E-5</v>
      </c>
      <c r="N68" s="23">
        <f>IF(E68=0,0,E68/SUM(E6:F6))</f>
        <v>0.53020793318467596</v>
      </c>
      <c r="O68" s="24">
        <f>IF(F68=0,0,F68/SUM(E6:F6))</f>
        <v>1.7506937399913787E-3</v>
      </c>
      <c r="P68" s="25">
        <f>1-SUM(N68:O68)</f>
        <v>0.46804137307533267</v>
      </c>
    </row>
    <row r="69" spans="1:16" ht="20.100000000000001" customHeight="1" x14ac:dyDescent="0.25">
      <c r="A69" s="26" t="s">
        <v>47</v>
      </c>
      <c r="B69" s="26"/>
      <c r="C69" s="27"/>
      <c r="D69" s="28"/>
      <c r="E69" s="29"/>
      <c r="F69" s="27"/>
      <c r="G69" s="28"/>
      <c r="H69" s="29"/>
      <c r="I69" s="27"/>
      <c r="J69" s="28"/>
      <c r="K69" s="29"/>
      <c r="L69" s="27"/>
      <c r="M69" s="28"/>
      <c r="N69" s="29"/>
      <c r="O69" s="27"/>
      <c r="P69" s="28"/>
    </row>
    <row r="70" spans="1:16" ht="20.100000000000001" customHeight="1" x14ac:dyDescent="0.25">
      <c r="A70" s="30"/>
      <c r="B70" s="31">
        <v>198255825</v>
      </c>
      <c r="C70" s="31">
        <v>6845343</v>
      </c>
      <c r="D70" s="32">
        <v>3260</v>
      </c>
      <c r="E70" s="33">
        <v>146688183</v>
      </c>
      <c r="F70" s="34">
        <v>6845343</v>
      </c>
      <c r="G70" s="35">
        <v>3260</v>
      </c>
      <c r="H70" s="36">
        <f>IF(B70=0,0,B70/SUM(B70:C70))</f>
        <v>0.96662455379093692</v>
      </c>
      <c r="I70" s="37">
        <f>IF(C70=0,0,C70/SUM(B70:C70))</f>
        <v>3.3375446209063034E-2</v>
      </c>
      <c r="J70" s="38">
        <f>IF(D70=0,0,D70/SUM(E5:F5))</f>
        <v>1.5894342368854171E-5</v>
      </c>
      <c r="K70" s="36">
        <f>IF(E70=0,0,E70/SUM(E4:F4))</f>
        <v>0.95539438346716465</v>
      </c>
      <c r="L70" s="37">
        <f>IF(F70=0,0,F70/SUM(E4:F4))</f>
        <v>4.4584383836196756E-2</v>
      </c>
      <c r="M70" s="38">
        <f>IF(G70=0,0,G70/SUM(E4:F4))</f>
        <v>2.1232696638576245E-5</v>
      </c>
      <c r="N70" s="36">
        <f>IF(E70=0,0,E70/SUM(E6:F6))</f>
        <v>0.50824107572931221</v>
      </c>
      <c r="O70" s="37">
        <f>IF(F70=0,0,F70/SUM(E6:F6))</f>
        <v>2.3717551195355097E-2</v>
      </c>
      <c r="P70" s="38">
        <f>1-SUM(N70:O70)</f>
        <v>0.46804137307533267</v>
      </c>
    </row>
    <row r="71" spans="1:16" ht="20.100000000000001" customHeight="1" x14ac:dyDescent="0.25">
      <c r="A71" s="13" t="s">
        <v>48</v>
      </c>
      <c r="B71" s="13"/>
      <c r="C71" s="14"/>
      <c r="D71" s="15"/>
      <c r="E71" s="16"/>
      <c r="F71" s="14"/>
      <c r="G71" s="15"/>
      <c r="H71" s="16"/>
      <c r="I71" s="14"/>
      <c r="J71" s="15"/>
      <c r="K71" s="16"/>
      <c r="L71" s="14"/>
      <c r="M71" s="15"/>
      <c r="N71" s="16"/>
      <c r="O71" s="14"/>
      <c r="P71" s="15"/>
    </row>
    <row r="72" spans="1:16" ht="20.100000000000001" customHeight="1" x14ac:dyDescent="0.25">
      <c r="A72" s="17"/>
      <c r="B72" s="18">
        <v>196640940</v>
      </c>
      <c r="C72" s="18">
        <v>8460228</v>
      </c>
      <c r="D72" s="19">
        <v>3260</v>
      </c>
      <c r="E72" s="20">
        <v>145073298</v>
      </c>
      <c r="F72" s="21">
        <v>8460228</v>
      </c>
      <c r="G72" s="22">
        <v>3260</v>
      </c>
      <c r="H72" s="23">
        <f>IF(B72=0,0,B72/SUM(B72:C72))</f>
        <v>0.95875095162793023</v>
      </c>
      <c r="I72" s="24">
        <f>IF(C72=0,0,C72/SUM(B72:C72))</f>
        <v>4.1249048372069726E-2</v>
      </c>
      <c r="J72" s="25">
        <f>IF(D72=0,0,D72/SUM(E5:F5))</f>
        <v>1.5894342368854171E-5</v>
      </c>
      <c r="K72" s="23">
        <f>IF(E72=0,0,E72/SUM(E4:F4))</f>
        <v>0.94487648061097229</v>
      </c>
      <c r="L72" s="24">
        <f>IF(F72=0,0,F72/SUM(E4:F4))</f>
        <v>5.5102286692389146E-2</v>
      </c>
      <c r="M72" s="25">
        <f>IF(G72=0,0,G72/SUM(E4:F4))</f>
        <v>2.1232696638576245E-5</v>
      </c>
      <c r="N72" s="23">
        <f>IF(E72=0,0,E72/SUM(E6:F6))</f>
        <v>0.5026458677664517</v>
      </c>
      <c r="O72" s="24">
        <f>IF(F72=0,0,F72/SUM(E6:F6))</f>
        <v>2.9312759158215542E-2</v>
      </c>
      <c r="P72" s="25">
        <f>1-SUM(N72:O72)</f>
        <v>0.46804137307533278</v>
      </c>
    </row>
    <row r="73" spans="1:16" ht="20.100000000000001" customHeight="1" x14ac:dyDescent="0.25">
      <c r="A73" s="26" t="s">
        <v>49</v>
      </c>
      <c r="B73" s="26"/>
      <c r="C73" s="27"/>
      <c r="D73" s="28"/>
      <c r="E73" s="29"/>
      <c r="F73" s="27"/>
      <c r="G73" s="28"/>
      <c r="H73" s="29"/>
      <c r="I73" s="27"/>
      <c r="J73" s="28"/>
      <c r="K73" s="29"/>
      <c r="L73" s="27"/>
      <c r="M73" s="28"/>
      <c r="N73" s="29"/>
      <c r="O73" s="27"/>
      <c r="P73" s="28"/>
    </row>
    <row r="74" spans="1:16" ht="20.100000000000001" customHeight="1" x14ac:dyDescent="0.25">
      <c r="A74" s="30"/>
      <c r="B74" s="31">
        <v>204589705</v>
      </c>
      <c r="C74" s="31">
        <v>511463</v>
      </c>
      <c r="D74" s="32">
        <v>3260</v>
      </c>
      <c r="E74" s="33">
        <v>153022063</v>
      </c>
      <c r="F74" s="34">
        <v>511463</v>
      </c>
      <c r="G74" s="35">
        <v>3260</v>
      </c>
      <c r="H74" s="36">
        <f>IF(B74=0,0,B74/SUM(B74:C74))</f>
        <v>0.99750628918895279</v>
      </c>
      <c r="I74" s="37">
        <f>IF(C74=0,0,C74/SUM(B74:C74))</f>
        <v>2.493710811047161E-3</v>
      </c>
      <c r="J74" s="38">
        <f>IF(D74=0,0,D74/SUM(E5:F5))</f>
        <v>1.5894342368854171E-5</v>
      </c>
      <c r="K74" s="36">
        <f>IF(E74=0,0,E74/SUM(E4:F4))</f>
        <v>0.99664755910677982</v>
      </c>
      <c r="L74" s="37">
        <f>IF(F74=0,0,F74/SUM(E4:F4))</f>
        <v>3.331208196581632E-3</v>
      </c>
      <c r="M74" s="38">
        <f>IF(G74=0,0,G74/SUM(E4:F4))</f>
        <v>2.1232696638576245E-5</v>
      </c>
      <c r="N74" s="36">
        <f>IF(E74=0,0,E74/SUM(E6:F6))</f>
        <v>0.53018652435989733</v>
      </c>
      <c r="O74" s="37">
        <f>IF(F74=0,0,F74/SUM(E6:F6))</f>
        <v>1.7721025647699324E-3</v>
      </c>
      <c r="P74" s="38">
        <f>1-SUM(N74:O74)</f>
        <v>0.46804137307533278</v>
      </c>
    </row>
    <row r="75" spans="1:16" ht="20.100000000000001" customHeight="1" x14ac:dyDescent="0.25">
      <c r="A75" s="13" t="s">
        <v>50</v>
      </c>
      <c r="B75" s="13"/>
      <c r="C75" s="14"/>
      <c r="D75" s="15"/>
      <c r="E75" s="16"/>
      <c r="F75" s="14"/>
      <c r="G75" s="15"/>
      <c r="H75" s="16"/>
      <c r="I75" s="14"/>
      <c r="J75" s="15"/>
      <c r="K75" s="16"/>
      <c r="L75" s="14"/>
      <c r="M75" s="15"/>
      <c r="N75" s="16"/>
      <c r="O75" s="14"/>
      <c r="P75" s="15"/>
    </row>
    <row r="76" spans="1:16" ht="20.100000000000001" customHeight="1" x14ac:dyDescent="0.25">
      <c r="A76" s="17"/>
      <c r="B76" s="18">
        <v>204694884</v>
      </c>
      <c r="C76" s="18">
        <v>406210</v>
      </c>
      <c r="D76" s="19">
        <v>3334</v>
      </c>
      <c r="E76" s="20">
        <v>153127242</v>
      </c>
      <c r="F76" s="21">
        <v>406210</v>
      </c>
      <c r="G76" s="22">
        <v>3334</v>
      </c>
      <c r="H76" s="23">
        <f>IF(B76=0,0,B76/SUM(B76:C76))</f>
        <v>0.99801946448905821</v>
      </c>
      <c r="I76" s="24">
        <f>IF(C76=0,0,C76/SUM(B76:C76))</f>
        <v>1.9805355109417406E-3</v>
      </c>
      <c r="J76" s="25">
        <f>IF(D76=0,0,D76/SUM(E5:F5))</f>
        <v>1.6255134189496875E-5</v>
      </c>
      <c r="K76" s="23">
        <f>IF(E76=0,0,E76/SUM(E4:F4))</f>
        <v>0.99733260014964753</v>
      </c>
      <c r="L76" s="24">
        <f>IF(F76=0,0,F76/SUM(E4:F4))</f>
        <v>2.6456851845263977E-3</v>
      </c>
      <c r="M76" s="25">
        <f>IF(G76=0,0,G76/SUM(E4:F4))</f>
        <v>2.1714665826077669E-5</v>
      </c>
      <c r="N76" s="23">
        <f>IF(E76=0,0,E76/SUM(E6:F6))</f>
        <v>0.53055094559009375</v>
      </c>
      <c r="O76" s="24">
        <f>IF(F76=0,0,F76/SUM(E6:F6))</f>
        <v>1.407424941462421E-3</v>
      </c>
      <c r="P76" s="25">
        <f>1-SUM(N76:O76)</f>
        <v>0.46804162946844385</v>
      </c>
    </row>
    <row r="77" spans="1:16" ht="20.100000000000001" customHeight="1" x14ac:dyDescent="0.25">
      <c r="A77" s="26" t="s">
        <v>51</v>
      </c>
      <c r="B77" s="26"/>
      <c r="C77" s="27"/>
      <c r="D77" s="28"/>
      <c r="E77" s="29"/>
      <c r="F77" s="27"/>
      <c r="G77" s="28"/>
      <c r="H77" s="29"/>
      <c r="I77" s="27"/>
      <c r="J77" s="28"/>
      <c r="K77" s="29"/>
      <c r="L77" s="27"/>
      <c r="M77" s="28"/>
      <c r="N77" s="29"/>
      <c r="O77" s="27"/>
      <c r="P77" s="28"/>
    </row>
    <row r="78" spans="1:16" ht="20.100000000000001" customHeight="1" x14ac:dyDescent="0.25">
      <c r="A78" s="30"/>
      <c r="B78" s="31">
        <v>205101168</v>
      </c>
      <c r="C78" s="31">
        <v>0</v>
      </c>
      <c r="D78" s="32">
        <v>3260</v>
      </c>
      <c r="E78" s="33">
        <v>153533526</v>
      </c>
      <c r="F78" s="34">
        <v>0</v>
      </c>
      <c r="G78" s="35">
        <v>3260</v>
      </c>
      <c r="H78" s="36">
        <f>IF(B78=0,0,B78/SUM(B78:C78))</f>
        <v>1</v>
      </c>
      <c r="I78" s="37">
        <f>IF(C78=0,0,C78/SUM(B78:C78))</f>
        <v>0</v>
      </c>
      <c r="J78" s="38">
        <f>IF(D78=0,0,D78/SUM(E5:F5))</f>
        <v>1.5894342368854171E-5</v>
      </c>
      <c r="K78" s="36">
        <f>IF(E78=0,0,E78/SUM(E4:F4))</f>
        <v>0.99997876730336144</v>
      </c>
      <c r="L78" s="37">
        <f>IF(F78=0,0,F78/SUM(E4:F4))</f>
        <v>0</v>
      </c>
      <c r="M78" s="38">
        <f>IF(G78=0,0,G78/SUM(E4:F4))</f>
        <v>2.1232696638576245E-5</v>
      </c>
      <c r="N78" s="36">
        <f>IF(E78=0,0,E78/SUM(E6:F6))</f>
        <v>0.53195862692466733</v>
      </c>
      <c r="O78" s="37">
        <f>IF(F78=0,0,F78/SUM(E6:F6))</f>
        <v>0</v>
      </c>
      <c r="P78" s="38">
        <f>1-SUM(N78:O78)</f>
        <v>0.46804137307533267</v>
      </c>
    </row>
    <row r="79" spans="1:16" ht="20.100000000000001" customHeight="1" x14ac:dyDescent="0.25">
      <c r="A79" s="13" t="s">
        <v>52</v>
      </c>
      <c r="B79" s="13"/>
      <c r="C79" s="14"/>
      <c r="D79" s="15"/>
      <c r="E79" s="16"/>
      <c r="F79" s="14"/>
      <c r="G79" s="15"/>
      <c r="H79" s="16"/>
      <c r="I79" s="14"/>
      <c r="J79" s="15"/>
      <c r="K79" s="16"/>
      <c r="L79" s="14"/>
      <c r="M79" s="15"/>
      <c r="N79" s="16"/>
      <c r="O79" s="14"/>
      <c r="P79" s="15"/>
    </row>
    <row r="80" spans="1:16" ht="20.100000000000001" customHeight="1" x14ac:dyDescent="0.25">
      <c r="A80" s="17"/>
      <c r="B80" s="18">
        <v>204370613</v>
      </c>
      <c r="C80" s="18">
        <v>730555</v>
      </c>
      <c r="D80" s="19">
        <v>3260</v>
      </c>
      <c r="E80" s="20">
        <v>152802971</v>
      </c>
      <c r="F80" s="21">
        <v>730555</v>
      </c>
      <c r="G80" s="22">
        <v>3260</v>
      </c>
      <c r="H80" s="23">
        <f>IF(B80=0,0,B80/SUM(B80:C80))</f>
        <v>0.99643807489189917</v>
      </c>
      <c r="I80" s="24">
        <f>IF(C80=0,0,C80/SUM(B80:C80))</f>
        <v>3.5619251081007984E-3</v>
      </c>
      <c r="J80" s="25">
        <f>IF(D80=0,0,D80/SUM(E5:F5))</f>
        <v>1.5894342368854171E-5</v>
      </c>
      <c r="K80" s="23">
        <f>IF(E80=0,0,E80/SUM(E4:F4))</f>
        <v>0.99522059163072485</v>
      </c>
      <c r="L80" s="24">
        <f>IF(F80=0,0,F80/SUM(E4:F4))</f>
        <v>4.7581756726365236E-3</v>
      </c>
      <c r="M80" s="25">
        <f>IF(G80=0,0,G80/SUM(E4:F4))</f>
        <v>2.1232696638576245E-5</v>
      </c>
      <c r="N80" s="23">
        <f>IF(E80=0,0,E80/SUM(E6:F6))</f>
        <v>0.52942742058284886</v>
      </c>
      <c r="O80" s="24">
        <f>IF(F80=0,0,F80/SUM(E6:F6))</f>
        <v>2.5312063418184657E-3</v>
      </c>
      <c r="P80" s="25">
        <f>1-SUM(N80:O80)</f>
        <v>0.46804137307533267</v>
      </c>
    </row>
    <row r="81" spans="1:16" ht="20.100000000000001" customHeight="1" x14ac:dyDescent="0.25">
      <c r="A81" s="26" t="s">
        <v>53</v>
      </c>
      <c r="B81" s="26"/>
      <c r="C81" s="27"/>
      <c r="D81" s="28"/>
      <c r="E81" s="29"/>
      <c r="F81" s="27"/>
      <c r="G81" s="28"/>
      <c r="H81" s="29"/>
      <c r="I81" s="27"/>
      <c r="J81" s="28"/>
      <c r="K81" s="29"/>
      <c r="L81" s="27"/>
      <c r="M81" s="28"/>
      <c r="N81" s="29"/>
      <c r="O81" s="27"/>
      <c r="P81" s="28"/>
    </row>
    <row r="82" spans="1:16" ht="20.100000000000001" customHeight="1" x14ac:dyDescent="0.25">
      <c r="A82" s="30"/>
      <c r="B82" s="31">
        <v>204357798</v>
      </c>
      <c r="C82" s="31">
        <v>743346</v>
      </c>
      <c r="D82" s="32">
        <v>3284</v>
      </c>
      <c r="E82" s="33">
        <v>152790156</v>
      </c>
      <c r="F82" s="34">
        <v>743346</v>
      </c>
      <c r="G82" s="35">
        <v>3284</v>
      </c>
      <c r="H82" s="36">
        <f>IF(B82=0,0,B82/SUM(B82:C82))</f>
        <v>0.99637571012280657</v>
      </c>
      <c r="I82" s="37">
        <f>IF(C82=0,0,C82/SUM(B82:C82))</f>
        <v>3.6242898771934691E-3</v>
      </c>
      <c r="J82" s="38">
        <f>IF(D82=0,0,D82/SUM(E5:F5))</f>
        <v>1.6011355932305859E-5</v>
      </c>
      <c r="K82" s="36">
        <f>IF(E82=0,0,E82/SUM(E4:F4))</f>
        <v>0.99513712629102447</v>
      </c>
      <c r="L82" s="37">
        <f>IF(F82=0,0,F82/SUM(E4:F4))</f>
        <v>4.841484698005858E-3</v>
      </c>
      <c r="M82" s="38">
        <f>IF(G82=0,0,G82/SUM(E4:F4))</f>
        <v>2.1389010969657787E-5</v>
      </c>
      <c r="N82" s="36">
        <f>IF(E82=0,0,E82/SUM(E6:F6))</f>
        <v>0.52938301953259193</v>
      </c>
      <c r="O82" s="37">
        <f>IF(F82=0,0,F82/SUM(E6:F6))</f>
        <v>2.5755242375528047E-3</v>
      </c>
      <c r="P82" s="38">
        <f>1-SUM(N82:O82)</f>
        <v>0.46804145622985527</v>
      </c>
    </row>
    <row r="83" spans="1:16" ht="20.100000000000001" customHeight="1" x14ac:dyDescent="0.25">
      <c r="A83" s="13" t="s">
        <v>54</v>
      </c>
      <c r="B83" s="13"/>
      <c r="C83" s="14"/>
      <c r="D83" s="15"/>
      <c r="E83" s="16"/>
      <c r="F83" s="14"/>
      <c r="G83" s="15"/>
      <c r="H83" s="16"/>
      <c r="I83" s="14"/>
      <c r="J83" s="15"/>
      <c r="K83" s="16"/>
      <c r="L83" s="14"/>
      <c r="M83" s="15"/>
      <c r="N83" s="16"/>
      <c r="O83" s="14"/>
      <c r="P83" s="15"/>
    </row>
    <row r="84" spans="1:16" ht="20.100000000000001" customHeight="1" x14ac:dyDescent="0.25">
      <c r="A84" s="17"/>
      <c r="B84" s="18">
        <v>204361058</v>
      </c>
      <c r="C84" s="18">
        <v>743346</v>
      </c>
      <c r="D84" s="19">
        <v>24</v>
      </c>
      <c r="E84" s="20">
        <v>152793416</v>
      </c>
      <c r="F84" s="21">
        <v>743346</v>
      </c>
      <c r="G84" s="22">
        <v>24</v>
      </c>
      <c r="H84" s="23">
        <f>IF(B84=0,0,B84/SUM(B84:C84))</f>
        <v>0.99637576772851744</v>
      </c>
      <c r="I84" s="24">
        <f>IF(C84=0,0,C84/SUM(B84:C84))</f>
        <v>3.6242322714825762E-3</v>
      </c>
      <c r="J84" s="25">
        <f>IF(D84=0,0,D84/SUM(E5:F5))</f>
        <v>1.1701356345168716E-7</v>
      </c>
      <c r="K84" s="23">
        <f>IF(E84=0,0,E84/SUM(E4:F4))</f>
        <v>0.99515835898766303</v>
      </c>
      <c r="L84" s="24">
        <f>IF(F84=0,0,F84/SUM(E4:F4))</f>
        <v>4.841484698005858E-3</v>
      </c>
      <c r="M84" s="25">
        <f>IF(G84=0,0,G84/SUM(E4:F4))</f>
        <v>1.563143310815429E-7</v>
      </c>
      <c r="N84" s="23">
        <f>IF(E84=0,0,E84/SUM(E6:F6))</f>
        <v>0.52939431468856835</v>
      </c>
      <c r="O84" s="24">
        <f>IF(F84=0,0,F84/SUM(E6:F6))</f>
        <v>2.5755242375528047E-3</v>
      </c>
      <c r="P84" s="25">
        <f>1-SUM(N84:O84)</f>
        <v>0.46803016107387885</v>
      </c>
    </row>
    <row r="85" spans="1:16" ht="20.100000000000001" customHeight="1" x14ac:dyDescent="0.25">
      <c r="A85" s="26" t="s">
        <v>55</v>
      </c>
      <c r="B85" s="26"/>
      <c r="C85" s="27"/>
      <c r="D85" s="28"/>
      <c r="E85" s="29"/>
      <c r="F85" s="27"/>
      <c r="G85" s="28"/>
      <c r="H85" s="29"/>
      <c r="I85" s="27"/>
      <c r="J85" s="28"/>
      <c r="K85" s="29"/>
      <c r="L85" s="27"/>
      <c r="M85" s="28"/>
      <c r="N85" s="29"/>
      <c r="O85" s="27"/>
      <c r="P85" s="28"/>
    </row>
    <row r="86" spans="1:16" ht="20.100000000000001" customHeight="1" x14ac:dyDescent="0.25">
      <c r="A86" s="30"/>
      <c r="B86" s="31">
        <v>204593416</v>
      </c>
      <c r="C86" s="31">
        <v>510988</v>
      </c>
      <c r="D86" s="32">
        <v>24</v>
      </c>
      <c r="E86" s="33">
        <v>153025774</v>
      </c>
      <c r="F86" s="34">
        <v>510988</v>
      </c>
      <c r="G86" s="35">
        <v>24</v>
      </c>
      <c r="H86" s="36">
        <f>IF(B86=0,0,B86/SUM(B86:C86))</f>
        <v>0.99750864442676712</v>
      </c>
      <c r="I86" s="37">
        <f>IF(C86=0,0,C86/SUM(B86:C86))</f>
        <v>2.4913555732328399E-3</v>
      </c>
      <c r="J86" s="38">
        <f>IF(D86=0,0,D86/SUM(E5:F5))</f>
        <v>1.1701356345168716E-7</v>
      </c>
      <c r="K86" s="36">
        <f>IF(E86=0,0,E86/SUM(E4:F4))</f>
        <v>0.99667172921022329</v>
      </c>
      <c r="L86" s="37">
        <f>IF(F86=0,0,F86/SUM(E4:F4))</f>
        <v>3.3281144754456434E-3</v>
      </c>
      <c r="M86" s="38">
        <f>IF(G86=0,0,G86/SUM(E4:F4))</f>
        <v>1.563143310815429E-7</v>
      </c>
      <c r="N86" s="36">
        <f>IF(E86=0,0,E86/SUM(E6:F6))</f>
        <v>0.53019938212794282</v>
      </c>
      <c r="O86" s="37">
        <f>IF(F86=0,0,F86/SUM(E6:F6))</f>
        <v>1.7704567981782812E-3</v>
      </c>
      <c r="P86" s="38">
        <f>1-SUM(N86:O86)</f>
        <v>0.46803016107387885</v>
      </c>
    </row>
    <row r="87" spans="1:16" ht="20.100000000000001" customHeight="1" x14ac:dyDescent="0.25">
      <c r="A87" s="13" t="s">
        <v>56</v>
      </c>
      <c r="B87" s="13"/>
      <c r="C87" s="14"/>
      <c r="D87" s="15"/>
      <c r="E87" s="16"/>
      <c r="F87" s="14"/>
      <c r="G87" s="15"/>
      <c r="H87" s="16"/>
      <c r="I87" s="14"/>
      <c r="J87" s="15"/>
      <c r="K87" s="16"/>
      <c r="L87" s="14"/>
      <c r="M87" s="15"/>
      <c r="N87" s="16"/>
      <c r="O87" s="14"/>
      <c r="P87" s="15"/>
    </row>
    <row r="88" spans="1:16" ht="20.100000000000001" customHeight="1" x14ac:dyDescent="0.25">
      <c r="A88" s="17"/>
      <c r="B88" s="18">
        <v>205104404</v>
      </c>
      <c r="C88" s="18">
        <v>0</v>
      </c>
      <c r="D88" s="19">
        <v>24</v>
      </c>
      <c r="E88" s="20">
        <v>153536762</v>
      </c>
      <c r="F88" s="21">
        <v>0</v>
      </c>
      <c r="G88" s="22">
        <v>24</v>
      </c>
      <c r="H88" s="23">
        <f>IF(B88=0,0,B88/SUM(B88:C88))</f>
        <v>1</v>
      </c>
      <c r="I88" s="24">
        <f>IF(C88=0,0,C88/SUM(B88:C88))</f>
        <v>0</v>
      </c>
      <c r="J88" s="25">
        <f>IF(D88=0,0,D88/SUM(E5:F5))</f>
        <v>1.1701356345168716E-7</v>
      </c>
      <c r="K88" s="23">
        <f>IF(E88=0,0,E88/SUM(E4:F4))</f>
        <v>0.99999984368566897</v>
      </c>
      <c r="L88" s="24">
        <f>IF(F88=0,0,F88/SUM(E4:F4))</f>
        <v>0</v>
      </c>
      <c r="M88" s="25">
        <f>IF(G88=0,0,G88/SUM(E4:F4))</f>
        <v>1.563143310815429E-7</v>
      </c>
      <c r="N88" s="23">
        <f>IF(E88=0,0,E88/SUM(E6:F6))</f>
        <v>0.53196983892612115</v>
      </c>
      <c r="O88" s="24">
        <f>IF(F88=0,0,F88/SUM(E6:F6))</f>
        <v>0</v>
      </c>
      <c r="P88" s="25">
        <f>1-SUM(N88:O88)</f>
        <v>0.46803016107387885</v>
      </c>
    </row>
  </sheetData>
  <printOptions horizontalCentered="1"/>
  <pageMargins left="0.196850393700787" right="0.196850393700787" top="0.196850393700787" bottom="1" header="0.5" footer="0.196850393700787"/>
  <pageSetup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Redmo, Nathalie</dc:creator>
  <cp:lastModifiedBy>Redmo, Nathalie</cp:lastModifiedBy>
  <dcterms:created xsi:type="dcterms:W3CDTF">2021-04-06T12:49:31Z</dcterms:created>
  <dcterms:modified xsi:type="dcterms:W3CDTF">2021-04-06T12:49:50Z</dcterms:modified>
</cp:coreProperties>
</file>